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20" windowHeight="73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'List1'!$A$1:$AF$68</definedName>
  </definedNames>
  <calcPr fullCalcOnLoad="1"/>
</workbook>
</file>

<file path=xl/sharedStrings.xml><?xml version="1.0" encoding="utf-8"?>
<sst xmlns="http://schemas.openxmlformats.org/spreadsheetml/2006/main" count="106" uniqueCount="64">
  <si>
    <t>Pomoći</t>
  </si>
  <si>
    <t>Knjige</t>
  </si>
  <si>
    <t>Vlastiti prihodi</t>
  </si>
  <si>
    <t>Račun</t>
  </si>
  <si>
    <t>ŽUPANIJSKI</t>
  </si>
  <si>
    <t>NAMJENSKI</t>
  </si>
  <si>
    <t>NAZIV</t>
  </si>
  <si>
    <t>Plaće</t>
  </si>
  <si>
    <t>Plan</t>
  </si>
  <si>
    <t>VLASTITI</t>
  </si>
  <si>
    <t>Ost.rash.za zaposlene</t>
  </si>
  <si>
    <t>Doprinosi na plaće</t>
  </si>
  <si>
    <t>Rashodi za zaposlene</t>
  </si>
  <si>
    <t>Materijalni rashodi</t>
  </si>
  <si>
    <t>Naknade trošk.zaposl.</t>
  </si>
  <si>
    <t>Rash.za mater.i energ</t>
  </si>
  <si>
    <t>Rashodi za usluge</t>
  </si>
  <si>
    <t>Nak.troš.osob.izv.rad.odn.</t>
  </si>
  <si>
    <t>Ost.nesp.rash.poslovanja</t>
  </si>
  <si>
    <t>Financijski rashodi</t>
  </si>
  <si>
    <t>Ostali financijski rashodi</t>
  </si>
  <si>
    <t>Ostali rashodi</t>
  </si>
  <si>
    <t>Tekuće donacije</t>
  </si>
  <si>
    <t>Rash.za nab.proiz.dug.imov.</t>
  </si>
  <si>
    <t>Postojenja i oprema</t>
  </si>
  <si>
    <t>Rash.za nab.nefin.imovine</t>
  </si>
  <si>
    <t>UKUPNO:</t>
  </si>
  <si>
    <t>ZADAR, NIKOLE TESLE 9C: OIB: 93183551637</t>
  </si>
  <si>
    <t xml:space="preserve"> </t>
  </si>
  <si>
    <t>Ravnatelj:</t>
  </si>
  <si>
    <t xml:space="preserve">          TEHNIČKA ŠKOLA</t>
  </si>
  <si>
    <t>1.Izmjene</t>
  </si>
  <si>
    <t>Poslovne zgrade-dod.ulag.</t>
  </si>
  <si>
    <t>PRORAČUN  /45/</t>
  </si>
  <si>
    <t>PRIHODI /31/</t>
  </si>
  <si>
    <t>PRIHODI /41i57</t>
  </si>
  <si>
    <t>VIŠAK PRIHODA /163/</t>
  </si>
  <si>
    <t>Prih.od nefin.imovine /71/</t>
  </si>
  <si>
    <t>DONACIJE /611/</t>
  </si>
  <si>
    <t>POMOĆI /51/</t>
  </si>
  <si>
    <t>Javne potrebe+natjecanja u školi</t>
  </si>
  <si>
    <t>Ostala oprema</t>
  </si>
  <si>
    <t xml:space="preserve">                                   </t>
  </si>
  <si>
    <t>kn</t>
  </si>
  <si>
    <t xml:space="preserve">Tekuće donacije </t>
  </si>
  <si>
    <t>mr.sc.Denis Prusac, dipl.ing.</t>
  </si>
  <si>
    <t>AMPEU-Bolji uvjeti za učenje V.V.</t>
  </si>
  <si>
    <t>Prihodi od iznajmljivanja školskog prostora i opreme</t>
  </si>
  <si>
    <t xml:space="preserve">Besplatni udžbenici za deficitarna zanimanja </t>
  </si>
  <si>
    <t>Natjecanja i smotre u SŠ</t>
  </si>
  <si>
    <t>2. Izmjene</t>
  </si>
  <si>
    <t>EU PROJ-PART.sa SŠVV</t>
  </si>
  <si>
    <t>2.Izmjene</t>
  </si>
  <si>
    <t>ZD-ŽUP. -ostalo</t>
  </si>
  <si>
    <r>
      <t xml:space="preserve">Županijski proračun:                          </t>
    </r>
    <r>
      <rPr>
        <sz val="11"/>
        <color indexed="8"/>
        <rFont val="Calibri"/>
        <family val="2"/>
      </rPr>
      <t xml:space="preserve">Određeno limitom za materijalne i financijske rashode:      </t>
    </r>
  </si>
  <si>
    <t>Prihodi za posebne namjene:</t>
  </si>
  <si>
    <t>Pokriće troškova osiguranja od šteta</t>
  </si>
  <si>
    <t xml:space="preserve">Tekuće donacije od trgovačkih društava   </t>
  </si>
  <si>
    <t xml:space="preserve"> Iz nenadležnog proračuna planirano za plaće i naknade: </t>
  </si>
  <si>
    <t>Višak prihoda:</t>
  </si>
  <si>
    <r>
      <t xml:space="preserve">Prih.od prod.nef.imovin:                   </t>
    </r>
    <r>
      <rPr>
        <sz val="11"/>
        <color indexed="8"/>
        <rFont val="Calibri"/>
        <family val="2"/>
      </rPr>
      <t xml:space="preserve"> Uplate-otkup stanova od kojih se 65% uplaćuje u Državni proračun             </t>
    </r>
  </si>
  <si>
    <t>Ukupno:</t>
  </si>
  <si>
    <t>PRIJEDLOG DRUGIH IZMJENA FINANCIJSKOG PLANA ZA 2020. GODINU-TREĆA RAZINA</t>
  </si>
  <si>
    <t>Zadar, 18. prosinca 2020.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</si>
</sst>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-* #,##0.00\ [$kn-41A]_-;\-* #,##0.00\ [$kn-41A]_-;_-* &quot;-&quot;??\ [$kn-41A]_-;_-@_-"/>
    <numFmt numFmtId="167" formatCode="#,##0_ ;\-#,##0\ "/>
    <numFmt numFmtId="168" formatCode="#,##0.0_ ;\-#,##0.0\ "/>
    <numFmt numFmtId="169" formatCode="#,##0.00_ ;\-#,##0.00\ "/>
    <numFmt numFmtId="170" formatCode="#,##0.0"/>
    <numFmt numFmtId="171" formatCode="#,##0.000"/>
    <numFmt numFmtId="172" formatCode="#,##0.000_ ;\-#,##0.000\ "/>
    <numFmt numFmtId="173" formatCode="0.0"/>
  </numFmts>
  <fonts count="44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166" fontId="4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66" fontId="4" fillId="0" borderId="0" xfId="0" applyNumberFormat="1" applyFont="1" applyBorder="1" applyAlignment="1">
      <alignment horizontal="left" vertical="top"/>
    </xf>
    <xf numFmtId="166" fontId="8" fillId="0" borderId="0" xfId="0" applyNumberFormat="1" applyFont="1" applyBorder="1" applyAlignment="1">
      <alignment horizontal="left" vertical="top"/>
    </xf>
    <xf numFmtId="166" fontId="2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66" fontId="4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166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vertical="top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4" xfId="0" applyFont="1" applyFill="1" applyBorder="1" applyAlignment="1">
      <alignment/>
    </xf>
    <xf numFmtId="0" fontId="9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4" fontId="4" fillId="0" borderId="13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9" fillId="0" borderId="13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9" fillId="0" borderId="11" xfId="0" applyNumberFormat="1" applyFont="1" applyBorder="1" applyAlignment="1">
      <alignment horizontal="right"/>
    </xf>
    <xf numFmtId="4" fontId="9" fillId="0" borderId="11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 horizontal="right" vertical="top"/>
    </xf>
    <xf numFmtId="0" fontId="9" fillId="0" borderId="13" xfId="0" applyFont="1" applyBorder="1" applyAlignment="1">
      <alignment horizontal="center"/>
    </xf>
    <xf numFmtId="4" fontId="9" fillId="0" borderId="11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 vertical="top"/>
    </xf>
    <xf numFmtId="4" fontId="7" fillId="0" borderId="13" xfId="0" applyNumberFormat="1" applyFont="1" applyBorder="1" applyAlignment="1">
      <alignment/>
    </xf>
    <xf numFmtId="0" fontId="9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9" fontId="9" fillId="0" borderId="0" xfId="42" applyNumberFormat="1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vertical="top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4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 horizontal="left"/>
    </xf>
    <xf numFmtId="4" fontId="10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Border="1" applyAlignment="1">
      <alignment vertical="top"/>
    </xf>
    <xf numFmtId="4" fontId="5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13" xfId="0" applyBorder="1" applyAlignment="1">
      <alignment/>
    </xf>
    <xf numFmtId="4" fontId="10" fillId="0" borderId="13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4" fontId="9" fillId="32" borderId="11" xfId="0" applyNumberFormat="1" applyFont="1" applyFill="1" applyBorder="1" applyAlignment="1">
      <alignment/>
    </xf>
    <xf numFmtId="4" fontId="5" fillId="32" borderId="13" xfId="0" applyNumberFormat="1" applyFont="1" applyFill="1" applyBorder="1" applyAlignment="1">
      <alignment/>
    </xf>
    <xf numFmtId="4" fontId="4" fillId="32" borderId="13" xfId="0" applyNumberFormat="1" applyFont="1" applyFill="1" applyBorder="1" applyAlignment="1">
      <alignment/>
    </xf>
    <xf numFmtId="4" fontId="9" fillId="32" borderId="13" xfId="0" applyNumberFormat="1" applyFont="1" applyFill="1" applyBorder="1" applyAlignment="1">
      <alignment/>
    </xf>
    <xf numFmtId="4" fontId="3" fillId="32" borderId="13" xfId="0" applyNumberFormat="1" applyFont="1" applyFill="1" applyBorder="1" applyAlignment="1">
      <alignment/>
    </xf>
    <xf numFmtId="4" fontId="10" fillId="32" borderId="13" xfId="0" applyNumberFormat="1" applyFont="1" applyFill="1" applyBorder="1" applyAlignment="1">
      <alignment/>
    </xf>
    <xf numFmtId="4" fontId="7" fillId="32" borderId="13" xfId="0" applyNumberFormat="1" applyFont="1" applyFill="1" applyBorder="1" applyAlignment="1">
      <alignment/>
    </xf>
    <xf numFmtId="0" fontId="9" fillId="8" borderId="11" xfId="0" applyFont="1" applyFill="1" applyBorder="1" applyAlignment="1">
      <alignment horizontal="center"/>
    </xf>
    <xf numFmtId="4" fontId="9" fillId="8" borderId="11" xfId="0" applyNumberFormat="1" applyFont="1" applyFill="1" applyBorder="1" applyAlignment="1">
      <alignment/>
    </xf>
    <xf numFmtId="4" fontId="5" fillId="8" borderId="13" xfId="0" applyNumberFormat="1" applyFont="1" applyFill="1" applyBorder="1" applyAlignment="1">
      <alignment/>
    </xf>
    <xf numFmtId="4" fontId="4" fillId="8" borderId="13" xfId="0" applyNumberFormat="1" applyFont="1" applyFill="1" applyBorder="1" applyAlignment="1">
      <alignment/>
    </xf>
    <xf numFmtId="4" fontId="10" fillId="8" borderId="13" xfId="0" applyNumberFormat="1" applyFont="1" applyFill="1" applyBorder="1" applyAlignment="1">
      <alignment/>
    </xf>
    <xf numFmtId="4" fontId="7" fillId="8" borderId="13" xfId="0" applyNumberFormat="1" applyFont="1" applyFill="1" applyBorder="1" applyAlignment="1">
      <alignment/>
    </xf>
    <xf numFmtId="4" fontId="9" fillId="8" borderId="0" xfId="0" applyNumberFormat="1" applyFont="1" applyFill="1" applyBorder="1" applyAlignment="1">
      <alignment/>
    </xf>
    <xf numFmtId="4" fontId="9" fillId="8" borderId="13" xfId="0" applyNumberFormat="1" applyFont="1" applyFill="1" applyBorder="1" applyAlignment="1">
      <alignment/>
    </xf>
    <xf numFmtId="0" fontId="9" fillId="8" borderId="12" xfId="0" applyFont="1" applyFill="1" applyBorder="1" applyAlignment="1">
      <alignment/>
    </xf>
    <xf numFmtId="4" fontId="9" fillId="8" borderId="11" xfId="0" applyNumberFormat="1" applyFont="1" applyFill="1" applyBorder="1" applyAlignment="1">
      <alignment horizontal="right"/>
    </xf>
    <xf numFmtId="4" fontId="5" fillId="8" borderId="13" xfId="0" applyNumberFormat="1" applyFont="1" applyFill="1" applyBorder="1" applyAlignment="1">
      <alignment horizontal="right"/>
    </xf>
    <xf numFmtId="4" fontId="4" fillId="8" borderId="13" xfId="0" applyNumberFormat="1" applyFont="1" applyFill="1" applyBorder="1" applyAlignment="1">
      <alignment horizontal="right"/>
    </xf>
    <xf numFmtId="4" fontId="9" fillId="8" borderId="13" xfId="0" applyNumberFormat="1" applyFont="1" applyFill="1" applyBorder="1" applyAlignment="1">
      <alignment horizontal="right"/>
    </xf>
    <xf numFmtId="4" fontId="10" fillId="8" borderId="13" xfId="0" applyNumberFormat="1" applyFont="1" applyFill="1" applyBorder="1" applyAlignment="1">
      <alignment horizontal="right"/>
    </xf>
    <xf numFmtId="4" fontId="5" fillId="8" borderId="13" xfId="0" applyNumberFormat="1" applyFont="1" applyFill="1" applyBorder="1" applyAlignment="1">
      <alignment horizontal="right" vertical="top"/>
    </xf>
    <xf numFmtId="4" fontId="7" fillId="8" borderId="13" xfId="0" applyNumberFormat="1" applyFont="1" applyFill="1" applyBorder="1" applyAlignment="1">
      <alignment horizontal="right"/>
    </xf>
    <xf numFmtId="4" fontId="4" fillId="33" borderId="13" xfId="0" applyNumberFormat="1" applyFont="1" applyFill="1" applyBorder="1" applyAlignment="1">
      <alignment horizontal="right"/>
    </xf>
    <xf numFmtId="4" fontId="11" fillId="8" borderId="13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56"/>
  <sheetViews>
    <sheetView tabSelected="1" zoomScalePageLayoutView="0" workbookViewId="0" topLeftCell="P22">
      <selection activeCell="V54" sqref="V54"/>
    </sheetView>
  </sheetViews>
  <sheetFormatPr defaultColWidth="9.140625" defaultRowHeight="15"/>
  <cols>
    <col min="1" max="1" width="5.421875" style="0" customWidth="1"/>
    <col min="2" max="2" width="17.28125" style="0" customWidth="1"/>
    <col min="3" max="3" width="12.00390625" style="15" customWidth="1"/>
    <col min="4" max="5" width="14.00390625" style="11" customWidth="1"/>
    <col min="6" max="6" width="11.8515625" style="0" customWidth="1"/>
    <col min="7" max="8" width="11.421875" style="0" customWidth="1"/>
    <col min="9" max="9" width="9.57421875" style="0" customWidth="1"/>
    <col min="10" max="10" width="10.8515625" style="0" hidden="1" customWidth="1"/>
    <col min="11" max="12" width="14.421875" style="0" customWidth="1"/>
    <col min="13" max="13" width="15.7109375" style="0" customWidth="1"/>
    <col min="14" max="15" width="16.00390625" style="0" customWidth="1"/>
    <col min="16" max="16" width="9.421875" style="0" customWidth="1"/>
    <col min="17" max="17" width="0.13671875" style="0" hidden="1" customWidth="1"/>
    <col min="18" max="18" width="4.28125" style="0" hidden="1" customWidth="1"/>
    <col min="19" max="19" width="11.28125" style="0" customWidth="1"/>
    <col min="20" max="20" width="10.140625" style="0" customWidth="1"/>
    <col min="21" max="21" width="10.57421875" style="0" customWidth="1"/>
    <col min="22" max="23" width="13.140625" style="0" customWidth="1"/>
    <col min="24" max="24" width="16.7109375" style="0" customWidth="1"/>
    <col min="25" max="26" width="14.8515625" style="0" customWidth="1"/>
    <col min="27" max="27" width="12.421875" style="0" customWidth="1"/>
    <col min="30" max="30" width="14.7109375" style="0" customWidth="1"/>
    <col min="31" max="31" width="16.421875" style="0" customWidth="1"/>
    <col min="58" max="58" width="3.140625" style="0" customWidth="1"/>
    <col min="59" max="83" width="9.140625" style="0" hidden="1" customWidth="1"/>
  </cols>
  <sheetData>
    <row r="1" spans="1:24" ht="7.5" customHeight="1">
      <c r="A1" s="3"/>
      <c r="B1" s="3"/>
      <c r="C1" s="12"/>
      <c r="D1" s="6"/>
      <c r="E1" s="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26.25">
      <c r="A2" s="3"/>
      <c r="B2" s="3"/>
      <c r="C2" s="12"/>
      <c r="D2" s="7" t="s">
        <v>30</v>
      </c>
      <c r="E2" s="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5.75">
      <c r="A3" s="3"/>
      <c r="B3" s="3"/>
      <c r="C3" s="12"/>
      <c r="D3" s="6"/>
      <c r="E3" s="6"/>
      <c r="F3" s="16" t="s">
        <v>27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7" ht="9" customHeight="1">
      <c r="A4" s="3"/>
      <c r="B4" s="3"/>
      <c r="C4" s="12"/>
      <c r="D4" s="8"/>
      <c r="E4" s="8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17"/>
      <c r="Z4" s="17"/>
      <c r="AA4" s="17"/>
    </row>
    <row r="5" spans="1:27" ht="15.75">
      <c r="A5" s="19"/>
      <c r="B5" s="19"/>
      <c r="C5" s="20"/>
      <c r="D5" s="21"/>
      <c r="E5" s="21"/>
      <c r="F5" s="19" t="s">
        <v>62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ht="10.5" customHeight="1">
      <c r="A6" s="19"/>
      <c r="B6" s="19"/>
      <c r="C6" s="20"/>
      <c r="D6" s="21"/>
      <c r="E6" s="21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ht="15">
      <c r="A7" s="26" t="s">
        <v>3</v>
      </c>
      <c r="B7" s="29" t="s">
        <v>6</v>
      </c>
      <c r="C7" s="37" t="s">
        <v>4</v>
      </c>
      <c r="D7" s="38" t="s">
        <v>33</v>
      </c>
      <c r="E7" s="116"/>
      <c r="F7" s="37" t="s">
        <v>9</v>
      </c>
      <c r="G7" s="35" t="s">
        <v>34</v>
      </c>
      <c r="H7" s="115"/>
      <c r="I7" s="33" t="s">
        <v>5</v>
      </c>
      <c r="J7" s="24"/>
      <c r="K7" s="35" t="s">
        <v>35</v>
      </c>
      <c r="L7" s="35"/>
      <c r="M7" s="59" t="s">
        <v>39</v>
      </c>
      <c r="N7" s="67"/>
      <c r="O7" s="67"/>
      <c r="P7" s="35" t="s">
        <v>38</v>
      </c>
      <c r="Q7" s="17"/>
      <c r="R7" s="17"/>
      <c r="S7" s="110"/>
      <c r="T7" s="18"/>
      <c r="U7" s="36" t="s">
        <v>37</v>
      </c>
      <c r="V7" s="34"/>
      <c r="W7" s="117"/>
      <c r="X7" s="133" t="s">
        <v>51</v>
      </c>
      <c r="Y7" s="33" t="s">
        <v>36</v>
      </c>
      <c r="Z7" s="115"/>
      <c r="AA7" s="23"/>
    </row>
    <row r="8" spans="1:27" s="2" customFormat="1" ht="17.25" customHeight="1">
      <c r="A8" s="25"/>
      <c r="B8" s="25"/>
      <c r="C8" s="39" t="s">
        <v>8</v>
      </c>
      <c r="D8" s="67" t="s">
        <v>31</v>
      </c>
      <c r="E8" s="125" t="s">
        <v>50</v>
      </c>
      <c r="F8" s="39" t="s">
        <v>8</v>
      </c>
      <c r="G8" s="67" t="s">
        <v>31</v>
      </c>
      <c r="H8" s="125" t="s">
        <v>50</v>
      </c>
      <c r="I8" s="39" t="s">
        <v>8</v>
      </c>
      <c r="J8" s="68"/>
      <c r="K8" s="67" t="s">
        <v>31</v>
      </c>
      <c r="L8" s="125" t="s">
        <v>50</v>
      </c>
      <c r="M8" s="39" t="s">
        <v>8</v>
      </c>
      <c r="N8" s="67" t="s">
        <v>31</v>
      </c>
      <c r="O8" s="125" t="s">
        <v>50</v>
      </c>
      <c r="P8" s="69" t="s">
        <v>8</v>
      </c>
      <c r="Q8" s="70"/>
      <c r="R8" s="70"/>
      <c r="S8" s="67" t="s">
        <v>31</v>
      </c>
      <c r="T8" s="125" t="s">
        <v>50</v>
      </c>
      <c r="U8" s="69" t="s">
        <v>8</v>
      </c>
      <c r="V8" s="67" t="s">
        <v>31</v>
      </c>
      <c r="W8" s="125" t="s">
        <v>50</v>
      </c>
      <c r="X8" s="125" t="s">
        <v>52</v>
      </c>
      <c r="Y8" s="39" t="s">
        <v>8</v>
      </c>
      <c r="Z8" s="67" t="s">
        <v>31</v>
      </c>
      <c r="AA8" s="125" t="s">
        <v>50</v>
      </c>
    </row>
    <row r="9" spans="1:27" ht="27.75" customHeight="1">
      <c r="A9" s="31">
        <v>3</v>
      </c>
      <c r="B9" s="29"/>
      <c r="C9" s="60">
        <v>928415.91</v>
      </c>
      <c r="D9" s="53">
        <v>956492.88</v>
      </c>
      <c r="E9" s="134">
        <f>E14+E20</f>
        <v>862492.88</v>
      </c>
      <c r="F9" s="54">
        <f>SUM(F10+F14+F20)</f>
        <v>38465</v>
      </c>
      <c r="G9" s="54">
        <f>SUM(G10+G14+G20)</f>
        <v>7765</v>
      </c>
      <c r="H9" s="118">
        <v>4400</v>
      </c>
      <c r="I9" s="54">
        <f>SUM(I10+I14)</f>
        <v>27000</v>
      </c>
      <c r="J9" s="55"/>
      <c r="K9" s="54">
        <f>K14</f>
        <v>32187.5</v>
      </c>
      <c r="L9" s="126">
        <v>17187.5</v>
      </c>
      <c r="M9" s="54">
        <v>6994400</v>
      </c>
      <c r="N9" s="54">
        <v>7489710</v>
      </c>
      <c r="O9" s="126">
        <v>7499510</v>
      </c>
      <c r="P9" s="54">
        <v>2000</v>
      </c>
      <c r="Q9" s="56"/>
      <c r="R9" s="56"/>
      <c r="S9" s="56">
        <v>2000</v>
      </c>
      <c r="T9" s="131">
        <v>500</v>
      </c>
      <c r="U9" s="47">
        <v>7500</v>
      </c>
      <c r="V9" s="54">
        <f>SUM(V10+V20)</f>
        <v>7500</v>
      </c>
      <c r="W9" s="126">
        <v>7500</v>
      </c>
      <c r="X9" s="126">
        <v>0</v>
      </c>
      <c r="Y9" s="47">
        <f>SUM(Y10+Y14+Y20)</f>
        <v>13000</v>
      </c>
      <c r="Z9" s="47">
        <v>61900.47</v>
      </c>
      <c r="AA9" s="132">
        <v>62900.47</v>
      </c>
    </row>
    <row r="10" spans="1:27" ht="15">
      <c r="A10" s="27">
        <v>31</v>
      </c>
      <c r="B10" s="26" t="s">
        <v>12</v>
      </c>
      <c r="C10" s="61">
        <v>0</v>
      </c>
      <c r="D10" s="45">
        <v>0</v>
      </c>
      <c r="E10" s="135">
        <v>0</v>
      </c>
      <c r="F10" s="48">
        <f>SUM(F11+F12+F13)</f>
        <v>3465</v>
      </c>
      <c r="G10" s="48">
        <f>SUM(G11+G12+G13)</f>
        <v>1165</v>
      </c>
      <c r="H10" s="119">
        <v>4400</v>
      </c>
      <c r="I10" s="48">
        <v>0</v>
      </c>
      <c r="J10" s="48"/>
      <c r="K10" s="48">
        <v>0</v>
      </c>
      <c r="L10" s="127">
        <v>0</v>
      </c>
      <c r="M10" s="48">
        <v>6661744</v>
      </c>
      <c r="N10" s="48">
        <v>6661743.5</v>
      </c>
      <c r="O10" s="127">
        <f>O11+O12+O13</f>
        <v>7468335</v>
      </c>
      <c r="P10" s="48">
        <v>0</v>
      </c>
      <c r="Q10" s="48"/>
      <c r="R10" s="48"/>
      <c r="S10" s="48">
        <v>0</v>
      </c>
      <c r="T10" s="127">
        <v>0</v>
      </c>
      <c r="U10" s="48">
        <v>0</v>
      </c>
      <c r="V10" s="48">
        <v>0</v>
      </c>
      <c r="W10" s="127">
        <v>0</v>
      </c>
      <c r="X10" s="127">
        <v>0</v>
      </c>
      <c r="Y10" s="48">
        <f>SUM(Y11+Y12+Y13)</f>
        <v>8000</v>
      </c>
      <c r="Z10" s="48">
        <v>8000</v>
      </c>
      <c r="AA10" s="127">
        <v>11000</v>
      </c>
    </row>
    <row r="11" spans="1:27" ht="15">
      <c r="A11" s="25">
        <v>311</v>
      </c>
      <c r="B11" s="25" t="s">
        <v>7</v>
      </c>
      <c r="C11" s="62">
        <v>0</v>
      </c>
      <c r="D11" s="44">
        <v>0</v>
      </c>
      <c r="E11" s="136">
        <v>0</v>
      </c>
      <c r="F11" s="46">
        <v>0</v>
      </c>
      <c r="G11" s="46">
        <v>0</v>
      </c>
      <c r="H11" s="120">
        <v>0</v>
      </c>
      <c r="I11" s="46">
        <v>0</v>
      </c>
      <c r="J11" s="52"/>
      <c r="K11" s="46">
        <v>0</v>
      </c>
      <c r="L11" s="128">
        <v>0</v>
      </c>
      <c r="M11" s="46">
        <v>5845200</v>
      </c>
      <c r="N11" s="46">
        <v>6235740</v>
      </c>
      <c r="O11" s="128">
        <v>6235740</v>
      </c>
      <c r="P11" s="46">
        <v>0</v>
      </c>
      <c r="Q11" s="46"/>
      <c r="R11" s="46"/>
      <c r="S11" s="46">
        <v>0</v>
      </c>
      <c r="T11" s="128">
        <v>0</v>
      </c>
      <c r="U11" s="46">
        <v>0</v>
      </c>
      <c r="V11" s="46">
        <v>0</v>
      </c>
      <c r="W11" s="128">
        <v>0</v>
      </c>
      <c r="X11" s="128">
        <v>0</v>
      </c>
      <c r="Y11" s="46">
        <v>0</v>
      </c>
      <c r="Z11" s="46">
        <v>0</v>
      </c>
      <c r="AA11" s="128">
        <v>0</v>
      </c>
    </row>
    <row r="12" spans="1:27" ht="15">
      <c r="A12" s="25">
        <v>312</v>
      </c>
      <c r="B12" s="25" t="s">
        <v>10</v>
      </c>
      <c r="C12" s="62">
        <v>0</v>
      </c>
      <c r="D12" s="44">
        <v>0</v>
      </c>
      <c r="E12" s="136">
        <v>0</v>
      </c>
      <c r="F12" s="46">
        <v>3000</v>
      </c>
      <c r="G12" s="46">
        <v>1000</v>
      </c>
      <c r="H12" s="120">
        <v>4400</v>
      </c>
      <c r="I12" s="46">
        <v>0</v>
      </c>
      <c r="J12" s="52"/>
      <c r="K12" s="46">
        <v>0</v>
      </c>
      <c r="L12" s="128">
        <v>0</v>
      </c>
      <c r="M12" s="46">
        <v>243200</v>
      </c>
      <c r="N12" s="46">
        <v>243200</v>
      </c>
      <c r="O12" s="128">
        <v>221825</v>
      </c>
      <c r="P12" s="46">
        <v>0</v>
      </c>
      <c r="Q12" s="46"/>
      <c r="R12" s="46"/>
      <c r="S12" s="46">
        <v>0</v>
      </c>
      <c r="T12" s="128">
        <v>0</v>
      </c>
      <c r="U12" s="46">
        <v>0</v>
      </c>
      <c r="V12" s="46">
        <v>0</v>
      </c>
      <c r="W12" s="128">
        <v>0</v>
      </c>
      <c r="X12" s="128">
        <v>0</v>
      </c>
      <c r="Y12" s="46">
        <v>8000</v>
      </c>
      <c r="Z12" s="46">
        <v>8000</v>
      </c>
      <c r="AA12" s="128">
        <v>11000</v>
      </c>
    </row>
    <row r="13" spans="1:27" ht="15">
      <c r="A13" s="25">
        <v>313</v>
      </c>
      <c r="B13" s="25" t="s">
        <v>11</v>
      </c>
      <c r="C13" s="62">
        <v>0</v>
      </c>
      <c r="D13" s="44">
        <v>0</v>
      </c>
      <c r="E13" s="136">
        <v>0</v>
      </c>
      <c r="F13" s="46">
        <v>465</v>
      </c>
      <c r="G13" s="46">
        <v>165</v>
      </c>
      <c r="H13" s="120">
        <v>0</v>
      </c>
      <c r="I13" s="46">
        <v>0</v>
      </c>
      <c r="J13" s="52"/>
      <c r="K13" s="46">
        <v>0</v>
      </c>
      <c r="L13" s="128">
        <v>0</v>
      </c>
      <c r="M13" s="46">
        <v>906000</v>
      </c>
      <c r="N13" s="46">
        <v>1010770</v>
      </c>
      <c r="O13" s="128">
        <v>1010770</v>
      </c>
      <c r="P13" s="46">
        <v>0</v>
      </c>
      <c r="Q13" s="46"/>
      <c r="R13" s="46"/>
      <c r="S13" s="46">
        <v>0</v>
      </c>
      <c r="T13" s="128">
        <v>0</v>
      </c>
      <c r="U13" s="46">
        <v>0</v>
      </c>
      <c r="V13" s="46">
        <v>0</v>
      </c>
      <c r="W13" s="128">
        <v>0</v>
      </c>
      <c r="X13" s="128">
        <v>0</v>
      </c>
      <c r="Y13" s="46">
        <v>0</v>
      </c>
      <c r="Z13" s="46">
        <v>0</v>
      </c>
      <c r="AA13" s="128">
        <v>0</v>
      </c>
    </row>
    <row r="14" spans="1:27" ht="15">
      <c r="A14" s="27">
        <v>32</v>
      </c>
      <c r="B14" s="26" t="s">
        <v>13</v>
      </c>
      <c r="C14" s="61">
        <f>C15+C16+C17+C18+C19</f>
        <v>927815.91</v>
      </c>
      <c r="D14" s="45">
        <f>D15+D16+D17+D18+D19</f>
        <v>955892.88</v>
      </c>
      <c r="E14" s="135">
        <f>E15+E16+E17+E18+E19</f>
        <v>861892.88</v>
      </c>
      <c r="F14" s="48">
        <f>F15+F16+F17+F18+F19</f>
        <v>35000</v>
      </c>
      <c r="G14" s="48">
        <f>G15+G16+G17+G18+G19</f>
        <v>6600</v>
      </c>
      <c r="H14" s="119">
        <v>0</v>
      </c>
      <c r="I14" s="48">
        <f>SUM(I15+I16+I17+I18)</f>
        <v>27000</v>
      </c>
      <c r="J14" s="48"/>
      <c r="K14" s="48">
        <f>K15+K16+K17+K18</f>
        <v>32187.5</v>
      </c>
      <c r="L14" s="127">
        <v>17187.5</v>
      </c>
      <c r="M14" s="48">
        <v>3000</v>
      </c>
      <c r="N14" s="48">
        <v>3000</v>
      </c>
      <c r="O14" s="127">
        <v>31175</v>
      </c>
      <c r="P14" s="48">
        <v>2000</v>
      </c>
      <c r="Q14" s="48"/>
      <c r="R14" s="48"/>
      <c r="S14" s="48">
        <v>2000</v>
      </c>
      <c r="T14" s="127">
        <v>500</v>
      </c>
      <c r="U14" s="48">
        <v>0</v>
      </c>
      <c r="V14" s="48">
        <v>0</v>
      </c>
      <c r="W14" s="127">
        <v>0</v>
      </c>
      <c r="X14" s="127">
        <v>0</v>
      </c>
      <c r="Y14" s="48">
        <f>SUM(Y15+Y16+Y17+Y18+Y19)</f>
        <v>5000</v>
      </c>
      <c r="Z14" s="48">
        <f>SUM(Z15+Z16+Z17+Z18+Z19)</f>
        <v>53900.47</v>
      </c>
      <c r="AA14" s="127">
        <f>SUM(AA15+AA16+AA17+AA18+AA19)</f>
        <v>51900.47</v>
      </c>
    </row>
    <row r="15" spans="1:27" ht="15">
      <c r="A15" s="25">
        <v>321</v>
      </c>
      <c r="B15" s="25" t="s">
        <v>14</v>
      </c>
      <c r="C15" s="62">
        <v>274000</v>
      </c>
      <c r="D15" s="44">
        <v>269000</v>
      </c>
      <c r="E15" s="136">
        <v>180000</v>
      </c>
      <c r="F15" s="46">
        <v>4000</v>
      </c>
      <c r="G15" s="46">
        <v>600</v>
      </c>
      <c r="H15" s="120">
        <v>0</v>
      </c>
      <c r="I15" s="46">
        <v>15000</v>
      </c>
      <c r="J15" s="52"/>
      <c r="K15" s="46">
        <v>15000</v>
      </c>
      <c r="L15" s="128">
        <v>0</v>
      </c>
      <c r="M15" s="46">
        <v>2000</v>
      </c>
      <c r="N15" s="46">
        <v>1000</v>
      </c>
      <c r="O15" s="128">
        <v>8300</v>
      </c>
      <c r="P15" s="46">
        <v>0</v>
      </c>
      <c r="Q15" s="46"/>
      <c r="R15" s="46"/>
      <c r="S15" s="46">
        <v>0</v>
      </c>
      <c r="T15" s="128">
        <v>0</v>
      </c>
      <c r="U15" s="46">
        <v>0</v>
      </c>
      <c r="V15" s="46">
        <v>0</v>
      </c>
      <c r="W15" s="128">
        <v>0</v>
      </c>
      <c r="X15" s="128">
        <v>0</v>
      </c>
      <c r="Y15" s="46">
        <v>0</v>
      </c>
      <c r="Z15" s="46">
        <v>0</v>
      </c>
      <c r="AA15" s="128">
        <v>0</v>
      </c>
    </row>
    <row r="16" spans="1:27" ht="15">
      <c r="A16" s="25">
        <v>322</v>
      </c>
      <c r="B16" s="25" t="s">
        <v>15</v>
      </c>
      <c r="C16" s="62">
        <v>390000</v>
      </c>
      <c r="D16" s="44">
        <v>390392.88</v>
      </c>
      <c r="E16" s="136">
        <v>377500</v>
      </c>
      <c r="F16" s="46">
        <v>4000</v>
      </c>
      <c r="G16" s="46">
        <v>0</v>
      </c>
      <c r="H16" s="120">
        <v>0</v>
      </c>
      <c r="I16" s="46">
        <v>0</v>
      </c>
      <c r="J16" s="52"/>
      <c r="K16" s="46">
        <v>0</v>
      </c>
      <c r="L16" s="128">
        <v>0</v>
      </c>
      <c r="M16" s="46">
        <v>0</v>
      </c>
      <c r="N16" s="46">
        <v>0</v>
      </c>
      <c r="O16" s="128">
        <v>0</v>
      </c>
      <c r="P16" s="46">
        <v>0</v>
      </c>
      <c r="Q16" s="46"/>
      <c r="R16" s="46"/>
      <c r="S16" s="46">
        <v>0</v>
      </c>
      <c r="T16" s="128">
        <v>0</v>
      </c>
      <c r="U16" s="46">
        <v>0</v>
      </c>
      <c r="V16" s="46">
        <v>0</v>
      </c>
      <c r="W16" s="128">
        <v>0</v>
      </c>
      <c r="X16" s="128">
        <v>0</v>
      </c>
      <c r="Y16" s="46">
        <v>0</v>
      </c>
      <c r="Z16" s="46">
        <v>0</v>
      </c>
      <c r="AA16" s="128">
        <v>0</v>
      </c>
    </row>
    <row r="17" spans="1:27" ht="15">
      <c r="A17" s="25">
        <v>323</v>
      </c>
      <c r="B17" s="25" t="s">
        <v>16</v>
      </c>
      <c r="C17" s="62">
        <v>233215.91</v>
      </c>
      <c r="D17" s="44">
        <v>258900</v>
      </c>
      <c r="E17" s="136">
        <v>257900</v>
      </c>
      <c r="F17" s="46">
        <v>19000</v>
      </c>
      <c r="G17" s="46">
        <v>3000</v>
      </c>
      <c r="H17" s="120">
        <v>0</v>
      </c>
      <c r="I17" s="46">
        <v>2000</v>
      </c>
      <c r="J17" s="52"/>
      <c r="K17" s="46">
        <v>17187.5</v>
      </c>
      <c r="L17" s="128">
        <v>17187.5</v>
      </c>
      <c r="M17" s="46">
        <v>0</v>
      </c>
      <c r="N17" s="46">
        <v>0</v>
      </c>
      <c r="O17" s="128">
        <v>0</v>
      </c>
      <c r="P17" s="46">
        <v>0</v>
      </c>
      <c r="Q17" s="46"/>
      <c r="R17" s="46"/>
      <c r="S17" s="46">
        <v>0</v>
      </c>
      <c r="T17" s="128">
        <v>0</v>
      </c>
      <c r="U17" s="46">
        <v>0</v>
      </c>
      <c r="V17" s="46">
        <v>0</v>
      </c>
      <c r="W17" s="128">
        <v>0</v>
      </c>
      <c r="X17" s="128">
        <v>0</v>
      </c>
      <c r="Y17" s="46">
        <v>2000</v>
      </c>
      <c r="Z17" s="46">
        <v>17795</v>
      </c>
      <c r="AA17" s="128">
        <v>15795</v>
      </c>
    </row>
    <row r="18" spans="1:27" ht="15">
      <c r="A18" s="25">
        <v>324</v>
      </c>
      <c r="B18" s="25" t="s">
        <v>17</v>
      </c>
      <c r="C18" s="62">
        <v>0</v>
      </c>
      <c r="D18" s="44">
        <v>0</v>
      </c>
      <c r="E18" s="136">
        <v>0</v>
      </c>
      <c r="F18" s="46">
        <v>0</v>
      </c>
      <c r="G18" s="46">
        <v>0</v>
      </c>
      <c r="H18" s="120">
        <v>0</v>
      </c>
      <c r="I18" s="46">
        <v>10000</v>
      </c>
      <c r="J18" s="52"/>
      <c r="K18" s="46">
        <v>0</v>
      </c>
      <c r="L18" s="128">
        <v>0</v>
      </c>
      <c r="M18" s="46">
        <v>0</v>
      </c>
      <c r="N18" s="46">
        <v>0</v>
      </c>
      <c r="O18" s="128">
        <v>0</v>
      </c>
      <c r="P18" s="46">
        <v>0</v>
      </c>
      <c r="Q18" s="46"/>
      <c r="R18" s="46"/>
      <c r="S18" s="46">
        <v>0</v>
      </c>
      <c r="T18" s="128">
        <v>0</v>
      </c>
      <c r="U18" s="46">
        <v>0</v>
      </c>
      <c r="V18" s="46">
        <v>0</v>
      </c>
      <c r="W18" s="128">
        <v>0</v>
      </c>
      <c r="X18" s="128">
        <v>0</v>
      </c>
      <c r="Y18" s="46">
        <v>0</v>
      </c>
      <c r="Z18" s="46">
        <v>0</v>
      </c>
      <c r="AA18" s="128">
        <v>0</v>
      </c>
    </row>
    <row r="19" spans="1:27" ht="15">
      <c r="A19" s="25">
        <v>329</v>
      </c>
      <c r="B19" s="25" t="s">
        <v>18</v>
      </c>
      <c r="C19" s="62">
        <v>30600</v>
      </c>
      <c r="D19" s="44">
        <v>37600</v>
      </c>
      <c r="E19" s="136">
        <v>46492.88</v>
      </c>
      <c r="F19" s="46">
        <v>8000</v>
      </c>
      <c r="G19" s="46">
        <v>3000</v>
      </c>
      <c r="H19" s="120">
        <v>0</v>
      </c>
      <c r="I19" s="46">
        <v>0</v>
      </c>
      <c r="J19" s="52"/>
      <c r="K19" s="46">
        <v>0</v>
      </c>
      <c r="L19" s="128">
        <v>0</v>
      </c>
      <c r="M19" s="46">
        <v>1000</v>
      </c>
      <c r="N19" s="46">
        <v>1000</v>
      </c>
      <c r="O19" s="128">
        <v>22875</v>
      </c>
      <c r="P19" s="46">
        <v>2000</v>
      </c>
      <c r="Q19" s="46"/>
      <c r="R19" s="46"/>
      <c r="S19" s="46">
        <v>2000</v>
      </c>
      <c r="T19" s="128">
        <v>500</v>
      </c>
      <c r="U19" s="46">
        <v>0</v>
      </c>
      <c r="V19" s="46">
        <v>0</v>
      </c>
      <c r="W19" s="128">
        <v>0</v>
      </c>
      <c r="X19" s="128">
        <v>0</v>
      </c>
      <c r="Y19" s="46">
        <v>3000</v>
      </c>
      <c r="Z19" s="46">
        <v>36105.47</v>
      </c>
      <c r="AA19" s="128">
        <v>36105.47</v>
      </c>
    </row>
    <row r="20" spans="1:27" ht="15">
      <c r="A20" s="27">
        <v>34</v>
      </c>
      <c r="B20" s="26" t="s">
        <v>19</v>
      </c>
      <c r="C20" s="63">
        <v>600</v>
      </c>
      <c r="D20" s="50">
        <f>D21+D22</f>
        <v>600</v>
      </c>
      <c r="E20" s="137">
        <f>E21</f>
        <v>600</v>
      </c>
      <c r="F20" s="47">
        <v>0</v>
      </c>
      <c r="G20" s="47">
        <v>0</v>
      </c>
      <c r="H20" s="121">
        <v>0</v>
      </c>
      <c r="I20" s="48">
        <v>0</v>
      </c>
      <c r="J20" s="51"/>
      <c r="K20" s="48">
        <v>0</v>
      </c>
      <c r="L20" s="127">
        <v>0</v>
      </c>
      <c r="M20" s="48">
        <v>0</v>
      </c>
      <c r="N20" s="48">
        <v>0</v>
      </c>
      <c r="O20" s="127">
        <v>0</v>
      </c>
      <c r="P20" s="48">
        <v>0</v>
      </c>
      <c r="Q20" s="48"/>
      <c r="R20" s="48"/>
      <c r="S20" s="48">
        <v>0</v>
      </c>
      <c r="T20" s="127">
        <v>0</v>
      </c>
      <c r="U20" s="47">
        <v>7500</v>
      </c>
      <c r="V20" s="47">
        <v>7500</v>
      </c>
      <c r="W20" s="132">
        <v>7500</v>
      </c>
      <c r="X20" s="132">
        <v>0</v>
      </c>
      <c r="Y20" s="48">
        <v>0</v>
      </c>
      <c r="Z20" s="48">
        <v>0</v>
      </c>
      <c r="AA20" s="127">
        <v>0</v>
      </c>
    </row>
    <row r="21" spans="1:27" ht="15">
      <c r="A21" s="25">
        <v>343</v>
      </c>
      <c r="B21" s="25" t="s">
        <v>20</v>
      </c>
      <c r="C21" s="62">
        <v>600</v>
      </c>
      <c r="D21" s="44">
        <v>600</v>
      </c>
      <c r="E21" s="136">
        <v>600</v>
      </c>
      <c r="F21" s="46">
        <v>0</v>
      </c>
      <c r="G21" s="46">
        <v>0</v>
      </c>
      <c r="H21" s="120">
        <v>0</v>
      </c>
      <c r="I21" s="46">
        <v>0</v>
      </c>
      <c r="J21" s="52"/>
      <c r="K21" s="46">
        <v>0</v>
      </c>
      <c r="L21" s="128">
        <v>0</v>
      </c>
      <c r="M21" s="46">
        <v>0</v>
      </c>
      <c r="N21" s="46">
        <v>0</v>
      </c>
      <c r="O21" s="128">
        <v>0</v>
      </c>
      <c r="P21" s="46">
        <v>0</v>
      </c>
      <c r="Q21" s="46"/>
      <c r="R21" s="46"/>
      <c r="S21" s="46">
        <v>0</v>
      </c>
      <c r="T21" s="128">
        <v>0</v>
      </c>
      <c r="U21" s="46">
        <v>7500</v>
      </c>
      <c r="V21" s="46">
        <v>7500</v>
      </c>
      <c r="W21" s="128">
        <v>7500</v>
      </c>
      <c r="X21" s="128">
        <v>0</v>
      </c>
      <c r="Y21" s="46">
        <v>0</v>
      </c>
      <c r="Z21" s="46">
        <v>0</v>
      </c>
      <c r="AA21" s="128">
        <v>0</v>
      </c>
    </row>
    <row r="22" spans="1:27" ht="15">
      <c r="A22" s="27">
        <v>38</v>
      </c>
      <c r="B22" s="26" t="s">
        <v>21</v>
      </c>
      <c r="C22" s="62">
        <v>0</v>
      </c>
      <c r="D22" s="44">
        <v>0</v>
      </c>
      <c r="E22" s="136">
        <v>0</v>
      </c>
      <c r="F22" s="49">
        <v>0</v>
      </c>
      <c r="G22" s="49">
        <v>0</v>
      </c>
      <c r="H22" s="122">
        <v>0</v>
      </c>
      <c r="I22" s="46">
        <v>0</v>
      </c>
      <c r="J22" s="52"/>
      <c r="K22" s="46">
        <v>0</v>
      </c>
      <c r="L22" s="128">
        <v>0</v>
      </c>
      <c r="M22" s="46">
        <v>0</v>
      </c>
      <c r="N22" s="46">
        <v>0</v>
      </c>
      <c r="O22" s="128">
        <v>0</v>
      </c>
      <c r="P22" s="46">
        <v>0</v>
      </c>
      <c r="Q22" s="46"/>
      <c r="R22" s="46"/>
      <c r="S22" s="46">
        <v>0</v>
      </c>
      <c r="T22" s="128">
        <v>0</v>
      </c>
      <c r="U22" s="46">
        <v>0</v>
      </c>
      <c r="V22" s="46">
        <v>0</v>
      </c>
      <c r="W22" s="128">
        <v>0</v>
      </c>
      <c r="X22" s="128">
        <v>0</v>
      </c>
      <c r="Y22" s="46">
        <v>0</v>
      </c>
      <c r="Z22" s="46">
        <v>0</v>
      </c>
      <c r="AA22" s="128">
        <v>0</v>
      </c>
    </row>
    <row r="23" spans="1:27" ht="15">
      <c r="A23" s="25">
        <v>381</v>
      </c>
      <c r="B23" s="25" t="s">
        <v>22</v>
      </c>
      <c r="C23" s="62">
        <v>0</v>
      </c>
      <c r="D23" s="44">
        <v>0</v>
      </c>
      <c r="E23" s="136">
        <v>0</v>
      </c>
      <c r="F23" s="46">
        <v>0</v>
      </c>
      <c r="G23" s="46">
        <v>0</v>
      </c>
      <c r="H23" s="120">
        <v>0</v>
      </c>
      <c r="I23" s="46">
        <v>0</v>
      </c>
      <c r="J23" s="52"/>
      <c r="K23" s="46">
        <v>0</v>
      </c>
      <c r="L23" s="128">
        <v>0</v>
      </c>
      <c r="M23" s="46">
        <v>0</v>
      </c>
      <c r="N23" s="46">
        <v>0</v>
      </c>
      <c r="O23" s="128">
        <v>0</v>
      </c>
      <c r="P23" s="46">
        <v>0</v>
      </c>
      <c r="Q23" s="46"/>
      <c r="R23" s="46"/>
      <c r="S23" s="46">
        <v>0</v>
      </c>
      <c r="T23" s="128">
        <v>0</v>
      </c>
      <c r="U23" s="46">
        <v>0</v>
      </c>
      <c r="V23" s="46">
        <v>0</v>
      </c>
      <c r="W23" s="128">
        <v>0</v>
      </c>
      <c r="X23" s="128">
        <v>0</v>
      </c>
      <c r="Y23" s="46">
        <v>0</v>
      </c>
      <c r="Z23" s="46">
        <v>0</v>
      </c>
      <c r="AA23" s="128">
        <v>0</v>
      </c>
    </row>
    <row r="24" spans="1:27" ht="15">
      <c r="A24" s="30">
        <v>4</v>
      </c>
      <c r="B24" s="26" t="s">
        <v>25</v>
      </c>
      <c r="C24" s="64">
        <v>0</v>
      </c>
      <c r="D24" s="111">
        <v>92000</v>
      </c>
      <c r="E24" s="138"/>
      <c r="F24" s="57">
        <v>18000</v>
      </c>
      <c r="G24" s="57">
        <v>116892.5</v>
      </c>
      <c r="H24" s="123">
        <v>0</v>
      </c>
      <c r="I24" s="57">
        <v>0</v>
      </c>
      <c r="J24" s="57"/>
      <c r="K24" s="57">
        <v>0</v>
      </c>
      <c r="L24" s="129">
        <v>0</v>
      </c>
      <c r="M24" s="57">
        <v>0</v>
      </c>
      <c r="N24" s="57">
        <v>0</v>
      </c>
      <c r="O24" s="129">
        <v>0</v>
      </c>
      <c r="P24" s="57">
        <v>0</v>
      </c>
      <c r="Q24" s="57"/>
      <c r="R24" s="57"/>
      <c r="S24" s="57">
        <v>0</v>
      </c>
      <c r="T24" s="129">
        <v>0</v>
      </c>
      <c r="U24" s="57">
        <v>2500</v>
      </c>
      <c r="V24" s="57">
        <v>2500</v>
      </c>
      <c r="W24" s="129">
        <v>2500</v>
      </c>
      <c r="X24" s="129">
        <v>112892.5</v>
      </c>
      <c r="Y24" s="57">
        <v>5000</v>
      </c>
      <c r="Z24" s="57">
        <v>61739</v>
      </c>
      <c r="AA24" s="129">
        <v>60739</v>
      </c>
    </row>
    <row r="25" spans="1:27" ht="15">
      <c r="A25" s="27">
        <v>42</v>
      </c>
      <c r="B25" s="32" t="s">
        <v>23</v>
      </c>
      <c r="C25" s="65">
        <v>0</v>
      </c>
      <c r="D25" s="58">
        <v>0</v>
      </c>
      <c r="E25" s="139"/>
      <c r="F25" s="48">
        <f>SUM(F26+F27+F28+F29+F30)</f>
        <v>18000</v>
      </c>
      <c r="G25" s="48">
        <f>SUM(G26+G27+G28+G29)</f>
        <v>116892.5</v>
      </c>
      <c r="H25" s="119">
        <v>0</v>
      </c>
      <c r="I25" s="48">
        <v>0</v>
      </c>
      <c r="J25" s="48"/>
      <c r="K25" s="48">
        <v>0</v>
      </c>
      <c r="L25" s="127">
        <v>0</v>
      </c>
      <c r="M25" s="48">
        <v>0</v>
      </c>
      <c r="N25" s="48">
        <v>0</v>
      </c>
      <c r="O25" s="127">
        <v>0</v>
      </c>
      <c r="P25" s="48">
        <v>0</v>
      </c>
      <c r="Q25" s="48"/>
      <c r="R25" s="48"/>
      <c r="S25" s="48">
        <v>0</v>
      </c>
      <c r="T25" s="127">
        <v>0</v>
      </c>
      <c r="U25" s="48">
        <v>2500</v>
      </c>
      <c r="V25" s="48">
        <v>2500</v>
      </c>
      <c r="W25" s="127">
        <v>2500</v>
      </c>
      <c r="X25" s="127">
        <v>0</v>
      </c>
      <c r="Y25" s="48">
        <f>SUM(Y26+Y27+Y28+Y29+Y30)</f>
        <v>5000</v>
      </c>
      <c r="Z25" s="48">
        <f>SUM(Z26+Z27+Z28+Z29)</f>
        <v>61739</v>
      </c>
      <c r="AA25" s="127">
        <f>SUM(AA26+AA27+AA28+AA29)</f>
        <v>60739</v>
      </c>
    </row>
    <row r="26" spans="1:27" ht="15">
      <c r="A26" s="25">
        <v>421</v>
      </c>
      <c r="B26" s="25" t="s">
        <v>32</v>
      </c>
      <c r="C26" s="62">
        <v>0</v>
      </c>
      <c r="D26" s="44">
        <v>0</v>
      </c>
      <c r="E26" s="136"/>
      <c r="F26" s="46">
        <v>0</v>
      </c>
      <c r="G26" s="46">
        <v>0</v>
      </c>
      <c r="H26" s="120">
        <v>0</v>
      </c>
      <c r="I26" s="46">
        <v>0</v>
      </c>
      <c r="J26" s="46"/>
      <c r="K26" s="46">
        <v>0</v>
      </c>
      <c r="L26" s="128">
        <v>0</v>
      </c>
      <c r="M26" s="46">
        <v>0</v>
      </c>
      <c r="N26" s="46">
        <v>0</v>
      </c>
      <c r="O26" s="128">
        <v>0</v>
      </c>
      <c r="P26" s="46">
        <v>0</v>
      </c>
      <c r="Q26" s="46"/>
      <c r="R26" s="46"/>
      <c r="S26" s="46">
        <v>0</v>
      </c>
      <c r="T26" s="128">
        <v>0</v>
      </c>
      <c r="U26" s="46">
        <v>0</v>
      </c>
      <c r="V26" s="46">
        <v>0</v>
      </c>
      <c r="W26" s="128">
        <v>0</v>
      </c>
      <c r="X26" s="128">
        <v>0</v>
      </c>
      <c r="Y26" s="46">
        <v>0</v>
      </c>
      <c r="Z26" s="46">
        <v>0</v>
      </c>
      <c r="AA26" s="128">
        <v>0</v>
      </c>
    </row>
    <row r="27" spans="1:27" ht="15">
      <c r="A27" s="25">
        <v>422</v>
      </c>
      <c r="B27" s="25" t="s">
        <v>24</v>
      </c>
      <c r="C27" s="62">
        <v>0</v>
      </c>
      <c r="D27" s="44">
        <v>0</v>
      </c>
      <c r="E27" s="136"/>
      <c r="F27" s="46">
        <v>15000</v>
      </c>
      <c r="G27" s="46">
        <v>4000</v>
      </c>
      <c r="H27" s="120">
        <v>0</v>
      </c>
      <c r="I27" s="46">
        <v>0</v>
      </c>
      <c r="J27" s="46"/>
      <c r="K27" s="46">
        <v>0</v>
      </c>
      <c r="L27" s="128">
        <v>0</v>
      </c>
      <c r="M27" s="46">
        <v>0</v>
      </c>
      <c r="N27" s="46">
        <v>0</v>
      </c>
      <c r="O27" s="128">
        <v>0</v>
      </c>
      <c r="P27" s="46">
        <v>0</v>
      </c>
      <c r="Q27" s="46"/>
      <c r="R27" s="46"/>
      <c r="S27" s="46">
        <v>0</v>
      </c>
      <c r="T27" s="128">
        <v>0</v>
      </c>
      <c r="U27" s="46">
        <v>2500</v>
      </c>
      <c r="V27" s="46">
        <v>2500</v>
      </c>
      <c r="W27" s="128">
        <v>2500</v>
      </c>
      <c r="X27" s="128">
        <v>112892.5</v>
      </c>
      <c r="Y27" s="46">
        <v>5000</v>
      </c>
      <c r="Z27" s="46">
        <v>60239</v>
      </c>
      <c r="AA27" s="128">
        <v>58389</v>
      </c>
    </row>
    <row r="28" spans="1:27" ht="15">
      <c r="A28" s="25">
        <v>424</v>
      </c>
      <c r="B28" s="25" t="s">
        <v>1</v>
      </c>
      <c r="C28" s="62">
        <v>0</v>
      </c>
      <c r="D28" s="44">
        <v>92000</v>
      </c>
      <c r="E28" s="141">
        <v>89408.4</v>
      </c>
      <c r="F28" s="46">
        <v>3000</v>
      </c>
      <c r="G28" s="46">
        <v>0</v>
      </c>
      <c r="H28" s="120">
        <v>0</v>
      </c>
      <c r="I28" s="46">
        <v>0</v>
      </c>
      <c r="J28" s="46"/>
      <c r="K28" s="46">
        <v>0</v>
      </c>
      <c r="L28" s="128">
        <v>0</v>
      </c>
      <c r="M28" s="46">
        <v>0</v>
      </c>
      <c r="N28" s="46">
        <v>0</v>
      </c>
      <c r="O28" s="128">
        <v>0</v>
      </c>
      <c r="P28" s="46">
        <v>0</v>
      </c>
      <c r="Q28" s="46"/>
      <c r="R28" s="46"/>
      <c r="S28" s="46">
        <v>0</v>
      </c>
      <c r="T28" s="128">
        <v>0</v>
      </c>
      <c r="U28" s="46">
        <v>0</v>
      </c>
      <c r="V28" s="46">
        <v>0</v>
      </c>
      <c r="W28" s="128">
        <v>0</v>
      </c>
      <c r="X28" s="128">
        <v>0</v>
      </c>
      <c r="Y28" s="46">
        <v>0</v>
      </c>
      <c r="Z28" s="46">
        <v>1500</v>
      </c>
      <c r="AA28" s="128">
        <v>2350</v>
      </c>
    </row>
    <row r="29" spans="1:27" ht="15">
      <c r="A29" s="25">
        <v>422</v>
      </c>
      <c r="B29" s="25" t="s">
        <v>41</v>
      </c>
      <c r="C29" s="62">
        <v>0</v>
      </c>
      <c r="D29" s="44">
        <v>0</v>
      </c>
      <c r="E29" s="136"/>
      <c r="F29" s="46">
        <v>0</v>
      </c>
      <c r="G29" s="46">
        <v>112892.5</v>
      </c>
      <c r="H29" s="120">
        <v>0</v>
      </c>
      <c r="I29" s="46">
        <v>0</v>
      </c>
      <c r="J29" s="46"/>
      <c r="K29" s="46">
        <v>0</v>
      </c>
      <c r="L29" s="128">
        <v>0</v>
      </c>
      <c r="M29" s="46">
        <v>0</v>
      </c>
      <c r="N29" s="46">
        <v>0</v>
      </c>
      <c r="O29" s="128">
        <v>0</v>
      </c>
      <c r="P29" s="46">
        <v>0</v>
      </c>
      <c r="Q29" s="46"/>
      <c r="R29" s="46"/>
      <c r="S29" s="46">
        <v>0</v>
      </c>
      <c r="T29" s="128">
        <v>0</v>
      </c>
      <c r="U29" s="46">
        <v>0</v>
      </c>
      <c r="V29" s="46">
        <v>0</v>
      </c>
      <c r="W29" s="128">
        <v>0</v>
      </c>
      <c r="X29" s="128">
        <v>0</v>
      </c>
      <c r="Y29" s="46">
        <v>0</v>
      </c>
      <c r="Z29" s="46"/>
      <c r="AA29" s="128"/>
    </row>
    <row r="30" spans="1:27" ht="15">
      <c r="A30" s="26">
        <v>32</v>
      </c>
      <c r="B30" s="26" t="s">
        <v>40</v>
      </c>
      <c r="C30" s="62">
        <v>10000</v>
      </c>
      <c r="D30" s="44">
        <v>3957.45</v>
      </c>
      <c r="E30" s="136">
        <v>10830.36</v>
      </c>
      <c r="F30" s="46">
        <v>0</v>
      </c>
      <c r="G30" s="46">
        <v>0</v>
      </c>
      <c r="H30" s="120">
        <v>0</v>
      </c>
      <c r="I30" s="46">
        <v>0</v>
      </c>
      <c r="J30" s="46"/>
      <c r="K30" s="46">
        <v>0</v>
      </c>
      <c r="L30" s="128">
        <v>0</v>
      </c>
      <c r="M30" s="46">
        <v>0</v>
      </c>
      <c r="N30" s="46">
        <v>0</v>
      </c>
      <c r="O30" s="128">
        <v>0</v>
      </c>
      <c r="P30" s="46">
        <v>0</v>
      </c>
      <c r="Q30" s="46"/>
      <c r="R30" s="46"/>
      <c r="S30" s="46">
        <v>0</v>
      </c>
      <c r="T30" s="128">
        <v>0</v>
      </c>
      <c r="U30" s="46">
        <v>0</v>
      </c>
      <c r="V30" s="46">
        <v>0</v>
      </c>
      <c r="W30" s="128">
        <v>0</v>
      </c>
      <c r="X30" s="128">
        <v>0</v>
      </c>
      <c r="Y30" s="46">
        <v>0</v>
      </c>
      <c r="Z30" s="48">
        <v>0</v>
      </c>
      <c r="AA30" s="127">
        <v>0</v>
      </c>
    </row>
    <row r="31" spans="1:27" ht="15">
      <c r="A31" s="26"/>
      <c r="B31" s="26" t="s">
        <v>53</v>
      </c>
      <c r="C31" s="62"/>
      <c r="D31" s="44"/>
      <c r="E31" s="142">
        <v>100238.76</v>
      </c>
      <c r="F31" s="46"/>
      <c r="G31" s="46"/>
      <c r="H31" s="120"/>
      <c r="I31" s="46"/>
      <c r="J31" s="46"/>
      <c r="K31" s="46"/>
      <c r="L31" s="128"/>
      <c r="M31" s="46"/>
      <c r="N31" s="46"/>
      <c r="O31" s="128"/>
      <c r="P31" s="46"/>
      <c r="Q31" s="46"/>
      <c r="R31" s="46"/>
      <c r="S31" s="46"/>
      <c r="T31" s="128"/>
      <c r="U31" s="46"/>
      <c r="V31" s="46"/>
      <c r="W31" s="128"/>
      <c r="X31" s="128"/>
      <c r="Y31" s="46"/>
      <c r="Z31" s="48"/>
      <c r="AA31" s="127"/>
    </row>
    <row r="32" spans="1:27" ht="15">
      <c r="A32" s="26"/>
      <c r="B32" s="26"/>
      <c r="C32" s="61"/>
      <c r="D32" s="45"/>
      <c r="E32" s="135"/>
      <c r="F32" s="48"/>
      <c r="G32" s="48"/>
      <c r="H32" s="119"/>
      <c r="I32" s="48"/>
      <c r="J32" s="48"/>
      <c r="K32" s="48"/>
      <c r="L32" s="127"/>
      <c r="M32" s="48"/>
      <c r="N32" s="48"/>
      <c r="O32" s="127"/>
      <c r="P32" s="48"/>
      <c r="Q32" s="48"/>
      <c r="R32" s="48"/>
      <c r="S32" s="48"/>
      <c r="T32" s="127"/>
      <c r="U32" s="48"/>
      <c r="V32" s="48"/>
      <c r="W32" s="127"/>
      <c r="X32" s="127"/>
      <c r="Y32" s="48"/>
      <c r="Z32" s="48"/>
      <c r="AA32" s="127"/>
    </row>
    <row r="33" spans="1:27" ht="15">
      <c r="A33" s="25"/>
      <c r="B33" s="28" t="s">
        <v>26</v>
      </c>
      <c r="C33" s="66">
        <f>C9+C32</f>
        <v>928415.91</v>
      </c>
      <c r="D33" s="112">
        <f>D9+D24</f>
        <v>1048492.88</v>
      </c>
      <c r="E33" s="140">
        <f>E9+E31</f>
        <v>962731.64</v>
      </c>
      <c r="F33" s="51">
        <f>F9+F24</f>
        <v>56465</v>
      </c>
      <c r="G33" s="51">
        <f>G9+G24</f>
        <v>124657.5</v>
      </c>
      <c r="H33" s="124">
        <v>4400</v>
      </c>
      <c r="I33" s="51">
        <f>I9+I24</f>
        <v>27000</v>
      </c>
      <c r="J33" s="52"/>
      <c r="K33" s="51">
        <v>32187.5</v>
      </c>
      <c r="L33" s="130">
        <v>17187.5</v>
      </c>
      <c r="M33" s="51">
        <f>M9+M24</f>
        <v>6994400</v>
      </c>
      <c r="N33" s="51">
        <f>N9+N24</f>
        <v>7489710</v>
      </c>
      <c r="O33" s="130">
        <v>7499510</v>
      </c>
      <c r="P33" s="51">
        <f>SUM(P9)</f>
        <v>2000</v>
      </c>
      <c r="Q33" s="52"/>
      <c r="R33" s="52"/>
      <c r="S33" s="51">
        <f>SUM(S9)</f>
        <v>2000</v>
      </c>
      <c r="T33" s="130">
        <v>500</v>
      </c>
      <c r="U33" s="51">
        <f>U9+U24</f>
        <v>10000</v>
      </c>
      <c r="V33" s="51">
        <f>SUM(V9+V24)</f>
        <v>10000</v>
      </c>
      <c r="W33" s="130">
        <v>10000</v>
      </c>
      <c r="X33" s="130">
        <v>112892.5</v>
      </c>
      <c r="Y33" s="51">
        <f>SUM(Y9+Y25)</f>
        <v>18000</v>
      </c>
      <c r="Z33" s="51">
        <f>SUM(Z9+Z24)</f>
        <v>123639.47</v>
      </c>
      <c r="AA33" s="130">
        <f>SUM(AA9+AA24)</f>
        <v>123639.47</v>
      </c>
    </row>
    <row r="34" spans="1:27" ht="9" customHeight="1">
      <c r="A34" s="74"/>
      <c r="B34" s="74"/>
      <c r="C34" s="84"/>
      <c r="D34" s="91"/>
      <c r="E34" s="91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</row>
    <row r="35" spans="2:39" ht="15">
      <c r="B35" s="5"/>
      <c r="C35" s="14"/>
      <c r="D35" s="10"/>
      <c r="E35" s="10"/>
      <c r="F35" s="5"/>
      <c r="G35" s="5"/>
      <c r="H35" s="5"/>
      <c r="I35" s="5"/>
      <c r="J35" s="5"/>
      <c r="K35" s="113"/>
      <c r="L35" s="109"/>
      <c r="M35" s="109"/>
      <c r="Q35" s="90"/>
      <c r="R35" s="90"/>
      <c r="S35" s="90"/>
      <c r="T35" s="90"/>
      <c r="U35" s="5" t="s">
        <v>54</v>
      </c>
      <c r="V35" s="14"/>
      <c r="W35" s="10"/>
      <c r="X35" s="10"/>
      <c r="Y35" s="5"/>
      <c r="Z35" s="5"/>
      <c r="AA35" s="5"/>
      <c r="AB35" s="5"/>
      <c r="AC35" s="5"/>
      <c r="AD35" s="113">
        <v>862492.88</v>
      </c>
      <c r="AE35" s="109" t="s">
        <v>43</v>
      </c>
      <c r="AF35" s="109" t="s">
        <v>43</v>
      </c>
      <c r="AG35" s="109"/>
      <c r="AK35" s="90"/>
      <c r="AL35" s="90"/>
      <c r="AM35" s="90"/>
    </row>
    <row r="36" spans="2:39" ht="15">
      <c r="B36" s="5"/>
      <c r="C36" s="14"/>
      <c r="D36" s="42"/>
      <c r="E36" s="42"/>
      <c r="F36" s="5"/>
      <c r="G36" s="5"/>
      <c r="H36" s="5"/>
      <c r="I36" s="5"/>
      <c r="J36" s="5"/>
      <c r="K36" s="113"/>
      <c r="L36" s="113"/>
      <c r="M36" s="113"/>
      <c r="Q36" s="90"/>
      <c r="R36" s="90"/>
      <c r="S36" s="90"/>
      <c r="T36" s="90"/>
      <c r="U36" s="5"/>
      <c r="V36" s="14"/>
      <c r="W36" s="42" t="s">
        <v>48</v>
      </c>
      <c r="X36" s="42"/>
      <c r="Y36" s="5"/>
      <c r="Z36" s="5"/>
      <c r="AA36" s="5"/>
      <c r="AB36" s="5" t="s">
        <v>42</v>
      </c>
      <c r="AC36" s="5"/>
      <c r="AD36" s="113">
        <v>89408.4</v>
      </c>
      <c r="AE36" s="113" t="s">
        <v>43</v>
      </c>
      <c r="AF36" s="113" t="s">
        <v>43</v>
      </c>
      <c r="AG36" s="113"/>
      <c r="AK36" s="90"/>
      <c r="AL36" s="90"/>
      <c r="AM36" s="90"/>
    </row>
    <row r="37" spans="2:39" ht="17.25" customHeight="1">
      <c r="B37" s="5"/>
      <c r="C37" s="14"/>
      <c r="D37" s="42"/>
      <c r="E37" s="42"/>
      <c r="F37" s="5"/>
      <c r="G37" s="5"/>
      <c r="H37" s="5"/>
      <c r="I37" s="5"/>
      <c r="J37" s="5"/>
      <c r="K37" s="113"/>
      <c r="L37" s="109"/>
      <c r="M37" s="109"/>
      <c r="Q37" s="90"/>
      <c r="R37" s="90"/>
      <c r="S37" s="90"/>
      <c r="T37" s="90"/>
      <c r="U37" s="5"/>
      <c r="V37" s="14"/>
      <c r="W37" s="42" t="s">
        <v>49</v>
      </c>
      <c r="X37" s="42"/>
      <c r="Y37" s="5"/>
      <c r="Z37" s="5"/>
      <c r="AA37" s="5"/>
      <c r="AB37" s="5"/>
      <c r="AC37" s="5"/>
      <c r="AD37" s="113">
        <v>10830.36</v>
      </c>
      <c r="AE37" s="109" t="s">
        <v>43</v>
      </c>
      <c r="AF37" s="109" t="s">
        <v>43</v>
      </c>
      <c r="AG37" s="109"/>
      <c r="AK37" s="90"/>
      <c r="AL37" s="90"/>
      <c r="AM37" s="90"/>
    </row>
    <row r="38" spans="2:32" ht="16.5" customHeight="1">
      <c r="B38" s="5"/>
      <c r="K38" s="109"/>
      <c r="U38" s="5" t="s">
        <v>2</v>
      </c>
      <c r="V38" s="15"/>
      <c r="W38" s="11" t="s">
        <v>47</v>
      </c>
      <c r="X38" s="11"/>
      <c r="AD38" s="109">
        <v>4400</v>
      </c>
      <c r="AE38" t="s">
        <v>43</v>
      </c>
      <c r="AF38" t="s">
        <v>43</v>
      </c>
    </row>
    <row r="39" spans="2:32" ht="16.5" customHeight="1">
      <c r="B39" s="5"/>
      <c r="K39" s="109"/>
      <c r="U39" s="5"/>
      <c r="V39" s="15"/>
      <c r="W39" s="11" t="s">
        <v>46</v>
      </c>
      <c r="X39" s="11"/>
      <c r="AD39" s="109">
        <v>112892.5</v>
      </c>
      <c r="AE39" t="s">
        <v>43</v>
      </c>
      <c r="AF39" t="s">
        <v>43</v>
      </c>
    </row>
    <row r="40" spans="2:33" ht="15.75">
      <c r="B40" s="43"/>
      <c r="C40" s="43"/>
      <c r="K40" s="109"/>
      <c r="L40" s="109"/>
      <c r="M40" s="109"/>
      <c r="U40" s="43" t="s">
        <v>55</v>
      </c>
      <c r="V40" s="43"/>
      <c r="W40" s="11" t="s">
        <v>56</v>
      </c>
      <c r="X40" s="11"/>
      <c r="AD40" s="109">
        <v>17187.5</v>
      </c>
      <c r="AE40" s="109" t="s">
        <v>43</v>
      </c>
      <c r="AF40" s="109" t="s">
        <v>43</v>
      </c>
      <c r="AG40" s="109"/>
    </row>
    <row r="41" spans="2:24" ht="6" customHeight="1">
      <c r="B41" s="5"/>
      <c r="C41" s="14"/>
      <c r="U41" s="5"/>
      <c r="V41" s="14"/>
      <c r="W41" s="11"/>
      <c r="X41" s="11"/>
    </row>
    <row r="42" spans="2:32" ht="15">
      <c r="B42" s="5"/>
      <c r="K42" s="109"/>
      <c r="U42" s="5" t="s">
        <v>0</v>
      </c>
      <c r="V42" s="15"/>
      <c r="W42" s="11" t="s">
        <v>58</v>
      </c>
      <c r="X42" s="11"/>
      <c r="AD42" s="109">
        <v>7499510</v>
      </c>
      <c r="AE42" t="s">
        <v>43</v>
      </c>
      <c r="AF42" t="s">
        <v>43</v>
      </c>
    </row>
    <row r="43" spans="2:24" ht="9" customHeight="1">
      <c r="B43" s="5"/>
      <c r="U43" s="5"/>
      <c r="V43" s="15"/>
      <c r="W43" s="11"/>
      <c r="X43" s="11"/>
    </row>
    <row r="44" spans="2:32" ht="15">
      <c r="B44" s="5"/>
      <c r="K44" s="143"/>
      <c r="U44" s="5" t="s">
        <v>44</v>
      </c>
      <c r="V44" s="15"/>
      <c r="W44" s="11" t="s">
        <v>57</v>
      </c>
      <c r="X44" s="11"/>
      <c r="AD44" s="143">
        <v>500</v>
      </c>
      <c r="AE44" t="s">
        <v>43</v>
      </c>
      <c r="AF44" t="s">
        <v>43</v>
      </c>
    </row>
    <row r="45" spans="2:24" ht="10.5" customHeight="1">
      <c r="B45" s="5"/>
      <c r="U45" s="5"/>
      <c r="V45" s="15"/>
      <c r="W45" s="11" t="s">
        <v>28</v>
      </c>
      <c r="X45" s="11"/>
    </row>
    <row r="46" spans="2:33" ht="15">
      <c r="B46" s="5"/>
      <c r="D46" s="10"/>
      <c r="E46" s="10"/>
      <c r="F46" s="5"/>
      <c r="G46" s="5"/>
      <c r="H46" s="5"/>
      <c r="I46" s="5"/>
      <c r="J46" s="5"/>
      <c r="K46" s="113"/>
      <c r="L46" s="40"/>
      <c r="M46" s="5"/>
      <c r="U46" s="5" t="s">
        <v>60</v>
      </c>
      <c r="V46" s="15"/>
      <c r="W46" s="10"/>
      <c r="X46" s="10"/>
      <c r="Y46" s="5"/>
      <c r="Z46" s="5"/>
      <c r="AA46" s="5"/>
      <c r="AB46" s="5"/>
      <c r="AC46" s="5"/>
      <c r="AD46" s="113">
        <v>10000</v>
      </c>
      <c r="AE46" s="40" t="s">
        <v>43</v>
      </c>
      <c r="AF46" s="40" t="s">
        <v>43</v>
      </c>
      <c r="AG46" s="5"/>
    </row>
    <row r="47" spans="2:32" ht="9.75" customHeight="1">
      <c r="B47" s="5"/>
      <c r="C47"/>
      <c r="D47"/>
      <c r="E47"/>
      <c r="L47" s="40"/>
      <c r="U47" s="5"/>
      <c r="AE47" s="40"/>
      <c r="AF47" s="40"/>
    </row>
    <row r="48" spans="2:36" ht="15">
      <c r="B48" s="5"/>
      <c r="D48" s="10"/>
      <c r="E48" s="10"/>
      <c r="F48" s="5"/>
      <c r="G48" s="5"/>
      <c r="H48" s="5"/>
      <c r="I48" s="5"/>
      <c r="J48" s="5"/>
      <c r="K48" s="113"/>
      <c r="L48" s="40"/>
      <c r="M48" s="5"/>
      <c r="N48" s="5"/>
      <c r="O48" s="5"/>
      <c r="P48" s="114"/>
      <c r="U48" s="5" t="s">
        <v>59</v>
      </c>
      <c r="V48" s="15"/>
      <c r="W48" s="10"/>
      <c r="X48" s="10"/>
      <c r="Y48" s="5"/>
      <c r="Z48" s="5"/>
      <c r="AA48" s="5"/>
      <c r="AB48" s="5"/>
      <c r="AC48" s="5"/>
      <c r="AD48" s="113">
        <v>123639.47</v>
      </c>
      <c r="AE48" s="40" t="s">
        <v>43</v>
      </c>
      <c r="AF48" s="40" t="s">
        <v>43</v>
      </c>
      <c r="AG48" s="5"/>
      <c r="AH48" s="5"/>
      <c r="AI48" s="5"/>
      <c r="AJ48" s="114"/>
    </row>
    <row r="49" spans="12:39" ht="6.75" customHeight="1">
      <c r="L49" s="40"/>
      <c r="Q49" s="5"/>
      <c r="R49" s="5"/>
      <c r="S49" s="5"/>
      <c r="T49" s="5"/>
      <c r="V49" s="15"/>
      <c r="W49" s="11"/>
      <c r="X49" s="11"/>
      <c r="AE49" s="40"/>
      <c r="AF49" s="40"/>
      <c r="AK49" s="5"/>
      <c r="AL49" s="5"/>
      <c r="AM49" s="5" t="s">
        <v>28</v>
      </c>
    </row>
    <row r="50" spans="9:32" ht="17.25" customHeight="1">
      <c r="I50" s="145"/>
      <c r="K50" s="144"/>
      <c r="L50" s="145"/>
      <c r="V50" s="15"/>
      <c r="W50" s="11"/>
      <c r="X50" s="11"/>
      <c r="AB50" s="145" t="s">
        <v>61</v>
      </c>
      <c r="AD50" s="144">
        <v>8730861.11</v>
      </c>
      <c r="AE50" s="145" t="s">
        <v>43</v>
      </c>
      <c r="AF50" s="145" t="s">
        <v>43</v>
      </c>
    </row>
    <row r="51" spans="23:25" ht="15">
      <c r="W51" s="15"/>
      <c r="X51" s="11"/>
      <c r="Y51" s="11"/>
    </row>
    <row r="52" spans="23:25" ht="15">
      <c r="W52" s="15"/>
      <c r="X52" s="11"/>
      <c r="Y52" s="11"/>
    </row>
    <row r="53" spans="2:25" ht="15">
      <c r="B53" s="5"/>
      <c r="V53" t="s">
        <v>63</v>
      </c>
      <c r="W53" s="15"/>
      <c r="X53" s="11"/>
      <c r="Y53" t="s">
        <v>29</v>
      </c>
    </row>
    <row r="54" spans="2:25" ht="15">
      <c r="B54" t="s">
        <v>28</v>
      </c>
      <c r="Y54" t="s">
        <v>45</v>
      </c>
    </row>
    <row r="56" spans="4:8" ht="15">
      <c r="D56" s="71"/>
      <c r="E56" s="71"/>
      <c r="F56" s="71"/>
      <c r="G56" s="71"/>
      <c r="H56" s="71"/>
    </row>
    <row r="57" spans="4:13" ht="15">
      <c r="D57" s="9"/>
      <c r="E57" s="9"/>
      <c r="F57" s="1"/>
      <c r="G57" s="1"/>
      <c r="H57" s="1"/>
      <c r="I57" s="71"/>
      <c r="J57" s="71"/>
      <c r="K57" s="71"/>
      <c r="L57" s="71"/>
      <c r="M57" s="71"/>
    </row>
    <row r="58" spans="3:13" ht="15">
      <c r="C58" s="71"/>
      <c r="D58" s="10"/>
      <c r="E58" s="10"/>
      <c r="F58" s="5"/>
      <c r="G58" s="5"/>
      <c r="H58" s="5"/>
      <c r="I58" s="1"/>
      <c r="J58" s="1"/>
      <c r="K58" s="1"/>
      <c r="L58" s="1"/>
      <c r="M58" s="1"/>
    </row>
    <row r="59" spans="3:12" ht="15">
      <c r="C59" s="13"/>
      <c r="D59" s="42"/>
      <c r="E59" s="42"/>
      <c r="F59" s="40"/>
      <c r="G59" s="40"/>
      <c r="H59" s="40"/>
      <c r="I59" s="5"/>
      <c r="J59" s="5"/>
      <c r="K59" s="5"/>
      <c r="L59" s="5"/>
    </row>
    <row r="60" spans="3:13" ht="15">
      <c r="C60" s="14"/>
      <c r="I60" s="40"/>
      <c r="J60" s="40"/>
      <c r="K60" s="40"/>
      <c r="L60" s="40"/>
      <c r="M60" s="40"/>
    </row>
    <row r="61" spans="2:16" ht="15">
      <c r="B61" s="3"/>
      <c r="C61" s="41"/>
      <c r="N61" s="71"/>
      <c r="O61" s="71"/>
      <c r="P61" s="71"/>
    </row>
    <row r="62" spans="2:16" ht="15">
      <c r="B62" s="1"/>
      <c r="D62" s="10"/>
      <c r="E62" s="10"/>
      <c r="F62" s="5"/>
      <c r="G62" s="5"/>
      <c r="H62" s="5"/>
      <c r="N62" s="1"/>
      <c r="O62" s="1"/>
      <c r="P62" s="1"/>
    </row>
    <row r="63" spans="1:27" ht="15.75">
      <c r="A63" s="3"/>
      <c r="B63" s="5"/>
      <c r="C63" s="43"/>
      <c r="I63" s="5"/>
      <c r="J63" s="5"/>
      <c r="K63" s="5"/>
      <c r="L63" s="5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</row>
    <row r="64" spans="1:24" ht="15">
      <c r="A64" s="1"/>
      <c r="B64" s="40"/>
      <c r="C64" s="14"/>
      <c r="N64" s="40"/>
      <c r="O64" s="40"/>
      <c r="P64" s="40"/>
      <c r="Q64" s="1"/>
      <c r="R64" s="1"/>
      <c r="S64" s="1"/>
      <c r="T64" s="1"/>
      <c r="U64" s="1"/>
      <c r="V64" s="1"/>
      <c r="W64" s="1"/>
      <c r="X64" s="1"/>
    </row>
    <row r="65" spans="3:8" ht="15">
      <c r="C65" s="41"/>
      <c r="D65" s="10"/>
      <c r="E65" s="10"/>
      <c r="F65" s="5"/>
      <c r="G65" s="5"/>
      <c r="H65" s="5"/>
    </row>
    <row r="66" spans="2:16" s="40" customFormat="1" ht="15.75">
      <c r="B66" s="43"/>
      <c r="C66" s="15"/>
      <c r="D66" s="11"/>
      <c r="E66" s="11"/>
      <c r="F66"/>
      <c r="G66"/>
      <c r="H66"/>
      <c r="I66" s="5"/>
      <c r="J66" s="5"/>
      <c r="K66" s="5"/>
      <c r="L66" s="5"/>
      <c r="M66"/>
      <c r="N66"/>
      <c r="O66"/>
      <c r="P66"/>
    </row>
    <row r="67" spans="2:3" ht="15.75" customHeight="1">
      <c r="B67" s="5"/>
      <c r="C67" s="14"/>
    </row>
    <row r="68" spans="2:16" ht="15">
      <c r="B68" s="40"/>
      <c r="C68" s="41"/>
      <c r="P68" s="40"/>
    </row>
    <row r="70" spans="2:27" ht="15.75">
      <c r="B70" s="5"/>
      <c r="C70" s="43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</row>
    <row r="71" spans="2:16" ht="15">
      <c r="B71" s="40"/>
      <c r="C71" s="14"/>
      <c r="P71" s="40"/>
    </row>
    <row r="72" ht="15">
      <c r="C72" s="14"/>
    </row>
    <row r="73" spans="2:27" ht="15.75">
      <c r="B73" s="43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</row>
    <row r="74" ht="15">
      <c r="B74" s="5"/>
    </row>
    <row r="75" ht="15">
      <c r="B75" s="5"/>
    </row>
    <row r="76" spans="3:53" ht="15.75">
      <c r="C76" s="43"/>
      <c r="BA76" s="17"/>
    </row>
    <row r="77" ht="15">
      <c r="BA77" s="17"/>
    </row>
    <row r="79" ht="15.75">
      <c r="B79" s="43"/>
    </row>
    <row r="85" ht="15">
      <c r="B85" s="5"/>
    </row>
    <row r="92" spans="4:8" ht="15">
      <c r="D92" s="73"/>
      <c r="E92" s="73"/>
      <c r="F92" s="17"/>
      <c r="G92" s="17"/>
      <c r="H92" s="17"/>
    </row>
    <row r="93" spans="4:13" ht="15">
      <c r="D93" s="73"/>
      <c r="E93" s="73"/>
      <c r="F93" s="17"/>
      <c r="G93" s="17"/>
      <c r="H93" s="17"/>
      <c r="I93" s="17"/>
      <c r="J93" s="17"/>
      <c r="K93" s="17"/>
      <c r="L93" s="17"/>
      <c r="M93" s="17"/>
    </row>
    <row r="94" spans="3:13" ht="15.75">
      <c r="C94" s="72"/>
      <c r="D94" s="21"/>
      <c r="E94" s="21"/>
      <c r="F94" s="19"/>
      <c r="G94" s="19"/>
      <c r="H94" s="19"/>
      <c r="I94" s="17"/>
      <c r="J94" s="17"/>
      <c r="K94" s="17"/>
      <c r="L94" s="17"/>
      <c r="M94" s="17"/>
    </row>
    <row r="95" spans="3:13" ht="15.75">
      <c r="C95" s="72"/>
      <c r="D95" s="21"/>
      <c r="E95" s="21"/>
      <c r="F95" s="19"/>
      <c r="G95" s="19"/>
      <c r="H95" s="19"/>
      <c r="I95" s="19"/>
      <c r="J95" s="19"/>
      <c r="K95" s="19"/>
      <c r="L95" s="19"/>
      <c r="M95" s="19"/>
    </row>
    <row r="96" spans="3:13" ht="15.75">
      <c r="C96" s="20"/>
      <c r="D96" s="77"/>
      <c r="E96" s="77"/>
      <c r="F96" s="76"/>
      <c r="G96" s="75"/>
      <c r="H96" s="75"/>
      <c r="I96" s="19"/>
      <c r="J96" s="19"/>
      <c r="K96" s="19"/>
      <c r="L96" s="19"/>
      <c r="M96" s="19"/>
    </row>
    <row r="97" spans="2:16" ht="15.75">
      <c r="B97" s="17"/>
      <c r="C97" s="20"/>
      <c r="D97" s="78"/>
      <c r="E97" s="78"/>
      <c r="F97" s="80"/>
      <c r="G97" s="78"/>
      <c r="H97" s="78"/>
      <c r="I97" s="75"/>
      <c r="J97" s="17"/>
      <c r="K97" s="75"/>
      <c r="L97" s="75"/>
      <c r="M97" s="78"/>
      <c r="N97" s="17"/>
      <c r="O97" s="17"/>
      <c r="P97" s="17"/>
    </row>
    <row r="98" spans="2:16" ht="15">
      <c r="B98" s="17"/>
      <c r="C98" s="76"/>
      <c r="D98" s="82"/>
      <c r="E98" s="82"/>
      <c r="F98" s="56"/>
      <c r="G98" s="56"/>
      <c r="H98" s="56"/>
      <c r="I98" s="80"/>
      <c r="J98" s="70"/>
      <c r="K98" s="78"/>
      <c r="L98" s="78"/>
      <c r="M98" s="80"/>
      <c r="N98" s="17"/>
      <c r="O98" s="17"/>
      <c r="P98" s="17"/>
    </row>
    <row r="99" spans="1:28" ht="15.75">
      <c r="A99" s="17"/>
      <c r="B99" s="19"/>
      <c r="C99" s="80"/>
      <c r="D99" s="85"/>
      <c r="E99" s="85"/>
      <c r="F99" s="86"/>
      <c r="G99" s="86"/>
      <c r="H99" s="86"/>
      <c r="I99" s="56"/>
      <c r="J99" s="56"/>
      <c r="K99" s="56"/>
      <c r="L99" s="56"/>
      <c r="M99" s="56"/>
      <c r="N99" s="19"/>
      <c r="O99" s="19"/>
      <c r="P99" s="19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</row>
    <row r="100" spans="1:28" ht="15.75">
      <c r="A100" s="17"/>
      <c r="B100" s="19"/>
      <c r="C100" s="81"/>
      <c r="D100" s="88"/>
      <c r="E100" s="88"/>
      <c r="F100" s="89"/>
      <c r="G100" s="89"/>
      <c r="H100" s="89"/>
      <c r="I100" s="86"/>
      <c r="J100" s="86"/>
      <c r="K100" s="86"/>
      <c r="L100" s="86"/>
      <c r="M100" s="86"/>
      <c r="N100" s="19"/>
      <c r="O100" s="19"/>
      <c r="P100" s="19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</row>
    <row r="101" spans="1:28" ht="15.75">
      <c r="A101" s="19"/>
      <c r="B101" s="75"/>
      <c r="C101" s="84"/>
      <c r="D101" s="88"/>
      <c r="E101" s="88"/>
      <c r="F101" s="89"/>
      <c r="G101" s="89"/>
      <c r="H101" s="89"/>
      <c r="I101" s="89"/>
      <c r="J101" s="90"/>
      <c r="K101" s="89"/>
      <c r="L101" s="89"/>
      <c r="M101" s="89"/>
      <c r="N101" s="78"/>
      <c r="O101" s="78"/>
      <c r="P101" s="75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7"/>
    </row>
    <row r="102" spans="1:28" ht="15.75">
      <c r="A102" s="19"/>
      <c r="B102" s="22"/>
      <c r="C102" s="87"/>
      <c r="D102" s="88"/>
      <c r="E102" s="88"/>
      <c r="F102" s="89"/>
      <c r="G102" s="89"/>
      <c r="H102" s="89"/>
      <c r="I102" s="89"/>
      <c r="J102" s="90"/>
      <c r="K102" s="89"/>
      <c r="L102" s="89"/>
      <c r="M102" s="89"/>
      <c r="N102" s="80"/>
      <c r="O102" s="80"/>
      <c r="P102" s="80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7"/>
    </row>
    <row r="103" spans="1:28" ht="15">
      <c r="A103" s="74"/>
      <c r="B103" s="75"/>
      <c r="C103" s="87"/>
      <c r="D103" s="91"/>
      <c r="E103" s="91"/>
      <c r="F103" s="86"/>
      <c r="G103" s="86"/>
      <c r="H103" s="86"/>
      <c r="I103" s="89"/>
      <c r="J103" s="90"/>
      <c r="K103" s="89"/>
      <c r="L103" s="89"/>
      <c r="M103" s="89"/>
      <c r="N103" s="56"/>
      <c r="O103" s="56"/>
      <c r="P103" s="56"/>
      <c r="Q103" s="17"/>
      <c r="R103" s="17"/>
      <c r="S103" s="17"/>
      <c r="T103" s="17"/>
      <c r="U103" s="75"/>
      <c r="V103" s="79"/>
      <c r="W103" s="79"/>
      <c r="X103" s="79"/>
      <c r="Y103" s="75"/>
      <c r="Z103" s="75"/>
      <c r="AA103" s="22"/>
      <c r="AB103" s="17"/>
    </row>
    <row r="104" spans="1:28" ht="15">
      <c r="A104" s="22"/>
      <c r="B104" s="74"/>
      <c r="C104" s="87"/>
      <c r="D104" s="88"/>
      <c r="E104" s="88"/>
      <c r="F104" s="89"/>
      <c r="G104" s="89"/>
      <c r="H104" s="89"/>
      <c r="I104" s="86"/>
      <c r="J104" s="86"/>
      <c r="K104" s="86"/>
      <c r="L104" s="86"/>
      <c r="M104" s="86"/>
      <c r="N104" s="86"/>
      <c r="O104" s="86"/>
      <c r="P104" s="86"/>
      <c r="Q104" s="70"/>
      <c r="R104" s="70"/>
      <c r="S104" s="70"/>
      <c r="T104" s="70"/>
      <c r="U104" s="80"/>
      <c r="V104" s="78"/>
      <c r="W104" s="78"/>
      <c r="X104" s="78"/>
      <c r="Y104" s="80"/>
      <c r="Z104" s="80"/>
      <c r="AA104" s="78"/>
      <c r="AB104" s="17"/>
    </row>
    <row r="105" spans="1:28" ht="15">
      <c r="A105" s="77"/>
      <c r="B105" s="22"/>
      <c r="C105" s="84"/>
      <c r="D105" s="88"/>
      <c r="E105" s="88"/>
      <c r="F105" s="89"/>
      <c r="G105" s="89"/>
      <c r="H105" s="89"/>
      <c r="I105" s="89"/>
      <c r="J105" s="90"/>
      <c r="K105" s="89"/>
      <c r="L105" s="89"/>
      <c r="M105" s="89"/>
      <c r="N105" s="89"/>
      <c r="O105" s="89"/>
      <c r="P105" s="89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17"/>
    </row>
    <row r="106" spans="1:28" ht="15">
      <c r="A106" s="83"/>
      <c r="B106" s="22"/>
      <c r="C106" s="87"/>
      <c r="D106" s="88"/>
      <c r="E106" s="88"/>
      <c r="F106" s="89"/>
      <c r="G106" s="89"/>
      <c r="H106" s="89"/>
      <c r="I106" s="89"/>
      <c r="J106" s="90"/>
      <c r="K106" s="89"/>
      <c r="L106" s="89"/>
      <c r="M106" s="89"/>
      <c r="N106" s="89"/>
      <c r="O106" s="89"/>
      <c r="P106" s="89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17"/>
    </row>
    <row r="107" spans="1:27" s="17" customFormat="1" ht="15">
      <c r="A107" s="22"/>
      <c r="B107" s="22"/>
      <c r="C107" s="87"/>
      <c r="D107" s="88"/>
      <c r="E107" s="88"/>
      <c r="F107" s="89"/>
      <c r="G107" s="89"/>
      <c r="H107" s="89"/>
      <c r="I107" s="89"/>
      <c r="J107" s="90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</row>
    <row r="108" spans="1:27" s="19" customFormat="1" ht="15.75">
      <c r="A108" s="22"/>
      <c r="B108" s="74"/>
      <c r="C108" s="87"/>
      <c r="D108" s="88"/>
      <c r="E108" s="88"/>
      <c r="F108" s="89"/>
      <c r="G108" s="89"/>
      <c r="H108" s="89"/>
      <c r="I108" s="89"/>
      <c r="J108" s="90"/>
      <c r="K108" s="89"/>
      <c r="L108" s="89"/>
      <c r="M108" s="89"/>
      <c r="N108" s="86"/>
      <c r="O108" s="86"/>
      <c r="P108" s="86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</row>
    <row r="109" spans="1:27" s="19" customFormat="1" ht="15.75">
      <c r="A109" s="22"/>
      <c r="B109" s="22"/>
      <c r="C109" s="87"/>
      <c r="D109" s="82"/>
      <c r="E109" s="82"/>
      <c r="F109" s="56"/>
      <c r="G109" s="56"/>
      <c r="H109" s="56"/>
      <c r="I109" s="89"/>
      <c r="J109" s="90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</row>
    <row r="110" spans="1:28" s="17" customFormat="1" ht="15">
      <c r="A110" s="83"/>
      <c r="B110" s="22"/>
      <c r="C110" s="87"/>
      <c r="D110" s="88"/>
      <c r="E110" s="88"/>
      <c r="F110" s="89"/>
      <c r="G110" s="89"/>
      <c r="H110" s="89"/>
      <c r="I110" s="86"/>
      <c r="J110" s="92"/>
      <c r="K110" s="86"/>
      <c r="L110" s="86"/>
      <c r="M110" s="86"/>
      <c r="N110" s="89"/>
      <c r="O110" s="89"/>
      <c r="P110" s="89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22"/>
    </row>
    <row r="111" spans="1:28" s="17" customFormat="1" ht="15">
      <c r="A111" s="22"/>
      <c r="B111" s="22"/>
      <c r="C111" s="81"/>
      <c r="D111" s="93"/>
      <c r="E111" s="93"/>
      <c r="F111" s="94"/>
      <c r="G111" s="94"/>
      <c r="H111" s="94"/>
      <c r="I111" s="89"/>
      <c r="J111" s="90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22"/>
    </row>
    <row r="112" spans="1:28" s="17" customFormat="1" ht="15">
      <c r="A112" s="22"/>
      <c r="B112" s="22"/>
      <c r="C112" s="87"/>
      <c r="D112" s="93"/>
      <c r="E112" s="93"/>
      <c r="F112" s="89"/>
      <c r="G112" s="89"/>
      <c r="H112" s="89"/>
      <c r="I112" s="89"/>
      <c r="J112" s="90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22"/>
    </row>
    <row r="113" spans="1:83" s="18" customFormat="1" ht="15">
      <c r="A113" s="22"/>
      <c r="B113" s="22"/>
      <c r="C113" s="87"/>
      <c r="D113" s="97"/>
      <c r="E113" s="97"/>
      <c r="F113" s="98"/>
      <c r="G113" s="98"/>
      <c r="H113" s="98"/>
      <c r="I113" s="89"/>
      <c r="J113" s="90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</row>
    <row r="114" spans="1:28" ht="15">
      <c r="A114" s="22"/>
      <c r="B114" s="74"/>
      <c r="C114" s="87"/>
      <c r="D114" s="101"/>
      <c r="E114" s="101"/>
      <c r="F114" s="86"/>
      <c r="G114" s="86"/>
      <c r="H114" s="86"/>
      <c r="I114" s="98"/>
      <c r="J114" s="98"/>
      <c r="K114" s="98"/>
      <c r="L114" s="98"/>
      <c r="M114" s="98"/>
      <c r="N114" s="86"/>
      <c r="O114" s="86"/>
      <c r="P114" s="86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17"/>
    </row>
    <row r="115" spans="1:28" ht="15">
      <c r="A115" s="22"/>
      <c r="B115" s="22"/>
      <c r="C115" s="96"/>
      <c r="D115" s="93"/>
      <c r="E115" s="93"/>
      <c r="F115" s="89"/>
      <c r="G115" s="89"/>
      <c r="H115" s="89"/>
      <c r="I115" s="86"/>
      <c r="J115" s="86"/>
      <c r="K115" s="86"/>
      <c r="L115" s="86"/>
      <c r="M115" s="86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17"/>
    </row>
    <row r="116" spans="1:28" ht="15">
      <c r="A116" s="83"/>
      <c r="B116" s="74"/>
      <c r="C116" s="100"/>
      <c r="D116" s="93"/>
      <c r="E116" s="93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6"/>
      <c r="R116" s="86"/>
      <c r="S116" s="86"/>
      <c r="T116" s="86"/>
      <c r="U116" s="56"/>
      <c r="V116" s="56"/>
      <c r="W116" s="56"/>
      <c r="X116" s="56"/>
      <c r="Y116" s="86"/>
      <c r="Z116" s="86"/>
      <c r="AA116" s="86"/>
      <c r="AB116" s="17"/>
    </row>
    <row r="117" spans="1:28" ht="15">
      <c r="A117" s="22"/>
      <c r="B117" s="22"/>
      <c r="C117" s="87"/>
      <c r="D117" s="88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17"/>
    </row>
    <row r="118" spans="1:28" ht="15">
      <c r="A118" s="83"/>
      <c r="B118" s="74"/>
      <c r="C118" s="87"/>
      <c r="D118" s="93"/>
      <c r="E118" s="93"/>
      <c r="F118" s="89"/>
      <c r="G118" s="89"/>
      <c r="H118" s="89"/>
      <c r="I118" s="89"/>
      <c r="J118" s="89"/>
      <c r="K118" s="89"/>
      <c r="L118" s="89"/>
      <c r="M118" s="89"/>
      <c r="N118" s="98"/>
      <c r="O118" s="98"/>
      <c r="P118" s="98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17"/>
    </row>
    <row r="119" spans="1:28" ht="15">
      <c r="A119" s="22"/>
      <c r="B119" s="99"/>
      <c r="C119" s="87"/>
      <c r="D119" s="93"/>
      <c r="E119" s="93"/>
      <c r="F119" s="89"/>
      <c r="G119" s="89"/>
      <c r="H119" s="89"/>
      <c r="I119" s="89"/>
      <c r="J119" s="89"/>
      <c r="K119" s="89"/>
      <c r="L119" s="89"/>
      <c r="M119" s="89"/>
      <c r="N119" s="86"/>
      <c r="O119" s="86"/>
      <c r="P119" s="86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17"/>
    </row>
    <row r="120" spans="1:28" ht="15">
      <c r="A120" s="95"/>
      <c r="B120" s="22"/>
      <c r="C120" s="87"/>
      <c r="D120" s="91"/>
      <c r="E120" s="91"/>
      <c r="F120" s="86"/>
      <c r="G120" s="86"/>
      <c r="H120" s="86"/>
      <c r="I120" s="89"/>
      <c r="J120" s="89"/>
      <c r="K120" s="89"/>
      <c r="L120" s="89"/>
      <c r="M120" s="89"/>
      <c r="N120" s="89"/>
      <c r="O120" s="89"/>
      <c r="P120" s="89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17"/>
    </row>
    <row r="121" spans="1:28" ht="15">
      <c r="A121" s="83"/>
      <c r="B121" s="22"/>
      <c r="C121" s="87"/>
      <c r="D121" s="104"/>
      <c r="E121" s="104"/>
      <c r="F121" s="92"/>
      <c r="G121" s="92"/>
      <c r="H121" s="92"/>
      <c r="I121" s="86"/>
      <c r="J121" s="86"/>
      <c r="K121" s="86"/>
      <c r="L121" s="86"/>
      <c r="M121" s="86"/>
      <c r="N121" s="89"/>
      <c r="O121" s="89"/>
      <c r="P121" s="89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17"/>
    </row>
    <row r="122" spans="1:28" ht="15">
      <c r="A122" s="22"/>
      <c r="B122" s="22"/>
      <c r="C122" s="84"/>
      <c r="D122" s="73"/>
      <c r="E122" s="73"/>
      <c r="F122" s="17"/>
      <c r="G122" s="17"/>
      <c r="H122" s="17"/>
      <c r="I122" s="92"/>
      <c r="J122" s="90"/>
      <c r="K122" s="92"/>
      <c r="L122" s="92"/>
      <c r="M122" s="92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17"/>
    </row>
    <row r="123" spans="1:28" ht="15">
      <c r="A123" s="22"/>
      <c r="B123" s="22"/>
      <c r="C123" s="103"/>
      <c r="D123" s="106"/>
      <c r="E123" s="106"/>
      <c r="F123" s="102"/>
      <c r="G123" s="102"/>
      <c r="H123" s="102"/>
      <c r="I123" s="17"/>
      <c r="J123" s="17"/>
      <c r="K123" s="17"/>
      <c r="L123" s="17"/>
      <c r="M123" s="17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17"/>
    </row>
    <row r="124" spans="1:28" ht="15">
      <c r="A124" s="22"/>
      <c r="B124" s="22"/>
      <c r="C124" s="72"/>
      <c r="D124" s="73"/>
      <c r="E124" s="73"/>
      <c r="F124" s="17"/>
      <c r="G124" s="17"/>
      <c r="H124" s="17"/>
      <c r="I124" s="102"/>
      <c r="J124" s="102"/>
      <c r="K124" s="102"/>
      <c r="L124" s="102"/>
      <c r="M124" s="17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17"/>
    </row>
    <row r="125" spans="1:28" ht="15">
      <c r="A125" s="22"/>
      <c r="B125" s="74"/>
      <c r="C125" s="105"/>
      <c r="D125" s="73"/>
      <c r="E125" s="73"/>
      <c r="F125" s="17"/>
      <c r="G125" s="17"/>
      <c r="H125" s="17"/>
      <c r="I125" s="17"/>
      <c r="J125" s="17"/>
      <c r="K125" s="17"/>
      <c r="L125" s="17"/>
      <c r="M125" s="17"/>
      <c r="N125" s="86"/>
      <c r="O125" s="86"/>
      <c r="P125" s="86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17"/>
    </row>
    <row r="126" spans="1:28" ht="15">
      <c r="A126" s="22"/>
      <c r="B126" s="102"/>
      <c r="C126" s="108"/>
      <c r="D126" s="73"/>
      <c r="E126" s="73"/>
      <c r="F126" s="17"/>
      <c r="G126" s="17"/>
      <c r="H126" s="17"/>
      <c r="I126" s="17"/>
      <c r="J126" s="17"/>
      <c r="K126" s="17"/>
      <c r="L126" s="17"/>
      <c r="M126" s="17"/>
      <c r="N126" s="92"/>
      <c r="O126" s="92"/>
      <c r="P126" s="92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17"/>
    </row>
    <row r="127" spans="1:28" ht="15">
      <c r="A127" s="74"/>
      <c r="B127" s="17"/>
      <c r="C127" s="72"/>
      <c r="D127" s="73"/>
      <c r="E127" s="73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17"/>
    </row>
    <row r="128" spans="1:28" ht="15.75">
      <c r="A128" s="22"/>
      <c r="B128" s="102"/>
      <c r="C128" s="43"/>
      <c r="D128" s="73"/>
      <c r="E128" s="73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90"/>
      <c r="R128" s="90"/>
      <c r="S128" s="90"/>
      <c r="T128" s="90"/>
      <c r="U128" s="92"/>
      <c r="V128" s="92"/>
      <c r="W128" s="92"/>
      <c r="X128" s="92"/>
      <c r="Y128" s="92"/>
      <c r="Z128" s="92"/>
      <c r="AA128" s="92"/>
      <c r="AB128" s="17"/>
    </row>
    <row r="129" spans="1:28" ht="15">
      <c r="A129" s="17"/>
      <c r="B129" s="107"/>
      <c r="C129" s="105"/>
      <c r="D129" s="73"/>
      <c r="E129" s="73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0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</row>
    <row r="130" spans="1:28" ht="15">
      <c r="A130" s="17"/>
      <c r="B130" s="17"/>
      <c r="C130" s="105"/>
      <c r="D130" s="73"/>
      <c r="E130" s="73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</row>
    <row r="131" spans="1:28" ht="15.75">
      <c r="A131" s="17"/>
      <c r="B131" s="43"/>
      <c r="C131" s="72"/>
      <c r="D131" s="73"/>
      <c r="E131" s="73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7"/>
    </row>
    <row r="132" spans="1:28" ht="15">
      <c r="A132" s="17"/>
      <c r="B132" s="102"/>
      <c r="C132" s="72"/>
      <c r="D132" s="73"/>
      <c r="E132" s="73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</row>
    <row r="133" spans="1:28" ht="15">
      <c r="A133" s="17"/>
      <c r="B133" s="102"/>
      <c r="C133" s="72"/>
      <c r="D133" s="73"/>
      <c r="E133" s="73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</row>
    <row r="134" spans="1:28" ht="15.75">
      <c r="A134" s="17"/>
      <c r="B134" s="17"/>
      <c r="C134" s="43"/>
      <c r="D134" s="73"/>
      <c r="E134" s="73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</row>
    <row r="135" spans="1:28" ht="15">
      <c r="A135" s="17"/>
      <c r="B135" s="17"/>
      <c r="C135" s="72"/>
      <c r="D135" s="73"/>
      <c r="E135" s="73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</row>
    <row r="136" spans="1:28" ht="15">
      <c r="A136" s="17"/>
      <c r="B136" s="17"/>
      <c r="C136" s="72"/>
      <c r="D136" s="73"/>
      <c r="E136" s="73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</row>
    <row r="137" spans="1:28" ht="15.75">
      <c r="A137" s="17"/>
      <c r="B137" s="43"/>
      <c r="C137" s="72"/>
      <c r="D137" s="73"/>
      <c r="E137" s="73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</row>
    <row r="138" spans="1:28" ht="15">
      <c r="A138" s="17"/>
      <c r="B138" s="17"/>
      <c r="C138" s="72"/>
      <c r="D138" s="73"/>
      <c r="E138" s="73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</row>
    <row r="139" spans="1:28" ht="15">
      <c r="A139" s="17"/>
      <c r="B139" s="17"/>
      <c r="C139" s="72"/>
      <c r="D139" s="73"/>
      <c r="E139" s="73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</row>
    <row r="140" spans="1:28" ht="15">
      <c r="A140" s="17"/>
      <c r="B140" s="102"/>
      <c r="C140" s="72"/>
      <c r="D140" s="73"/>
      <c r="E140" s="73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</row>
    <row r="141" spans="1:28" ht="15">
      <c r="A141" s="17"/>
      <c r="B141" s="17"/>
      <c r="C141" s="72"/>
      <c r="D141" s="73"/>
      <c r="E141" s="73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</row>
    <row r="142" spans="1:28" ht="15">
      <c r="A142" s="17"/>
      <c r="B142" s="17"/>
      <c r="C142" s="72"/>
      <c r="D142" s="73"/>
      <c r="E142" s="73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</row>
    <row r="143" spans="1:28" ht="28.5" customHeight="1">
      <c r="A143" s="17"/>
      <c r="B143" s="102"/>
      <c r="C143" s="72"/>
      <c r="D143" s="73"/>
      <c r="E143" s="73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</row>
    <row r="144" spans="1:28" ht="15">
      <c r="A144" s="17"/>
      <c r="B144" s="17"/>
      <c r="C144" s="72"/>
      <c r="D144" s="73"/>
      <c r="E144" s="73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</row>
    <row r="145" spans="1:28" ht="15">
      <c r="A145" s="17"/>
      <c r="B145" s="17"/>
      <c r="C145" s="72"/>
      <c r="D145" s="73"/>
      <c r="E145" s="73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</row>
    <row r="146" spans="1:28" ht="15">
      <c r="A146" s="17"/>
      <c r="B146" s="17"/>
      <c r="C146" s="72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</row>
    <row r="147" spans="1:28" ht="15">
      <c r="A147" s="17"/>
      <c r="B147" s="17"/>
      <c r="C147" s="72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</row>
    <row r="148" spans="1:28" ht="15">
      <c r="A148" s="17"/>
      <c r="B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</row>
    <row r="149" spans="1:28" ht="15">
      <c r="A149" s="17"/>
      <c r="B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</row>
    <row r="150" spans="1:28" ht="15">
      <c r="A150" s="17"/>
      <c r="B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</row>
    <row r="151" spans="1:28" ht="15">
      <c r="A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</row>
    <row r="152" spans="1:28" ht="15">
      <c r="A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</row>
    <row r="156" ht="15">
      <c r="AA156" t="s">
        <v>28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2" r:id="rId1"/>
  <rowBreaks count="2" manualBreakCount="2">
    <brk id="54" max="31" man="1"/>
    <brk id="100" max="18" man="1"/>
  </rowBreaks>
  <colBreaks count="1" manualBreakCount="1">
    <brk id="20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Rajka</dc:creator>
  <cp:keywords/>
  <dc:description/>
  <cp:lastModifiedBy>RACUNOVODSTVO</cp:lastModifiedBy>
  <cp:lastPrinted>2020-11-25T08:16:19Z</cp:lastPrinted>
  <dcterms:created xsi:type="dcterms:W3CDTF">2015-10-06T08:26:23Z</dcterms:created>
  <dcterms:modified xsi:type="dcterms:W3CDTF">2020-12-14T08:40:04Z</dcterms:modified>
  <cp:category/>
  <cp:version/>
  <cp:contentType/>
  <cp:contentStatus/>
</cp:coreProperties>
</file>