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 PLAN 2024\"/>
    </mc:Choice>
  </mc:AlternateContent>
  <bookViews>
    <workbookView xWindow="0" yWindow="0" windowWidth="28800" windowHeight="1230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3" l="1"/>
  <c r="F33" i="3"/>
  <c r="E36" i="7"/>
  <c r="E7" i="7"/>
  <c r="I9" i="7"/>
  <c r="I101" i="7"/>
  <c r="I83" i="7"/>
  <c r="I67" i="7"/>
  <c r="I75" i="7"/>
  <c r="I68" i="7"/>
  <c r="I71" i="7"/>
  <c r="I64" i="7"/>
  <c r="I51" i="7"/>
  <c r="I50" i="7" s="1"/>
  <c r="I55" i="7"/>
  <c r="I41" i="7"/>
  <c r="I38" i="7" s="1"/>
  <c r="I37" i="7" s="1"/>
  <c r="I36" i="7" s="1"/>
  <c r="I104" i="7" s="1"/>
  <c r="I25" i="7"/>
  <c r="I26" i="7"/>
  <c r="I30" i="7"/>
  <c r="I11" i="7"/>
  <c r="H41" i="7"/>
  <c r="H38" i="7" s="1"/>
  <c r="H37" i="7" s="1"/>
  <c r="H36" i="7" s="1"/>
  <c r="H104" i="7" s="1"/>
  <c r="H67" i="7"/>
  <c r="H68" i="7"/>
  <c r="H101" i="7"/>
  <c r="H83" i="7"/>
  <c r="H75" i="7"/>
  <c r="H71" i="7"/>
  <c r="H64" i="7"/>
  <c r="H50" i="7"/>
  <c r="H51" i="7"/>
  <c r="H55" i="7"/>
  <c r="H26" i="7"/>
  <c r="H25" i="7" s="1"/>
  <c r="H30" i="7"/>
  <c r="H9" i="7"/>
  <c r="H11" i="7"/>
  <c r="G101" i="7" l="1"/>
  <c r="G71" i="7"/>
  <c r="G68" i="7" s="1"/>
  <c r="G67" i="7" s="1"/>
  <c r="G36" i="7" s="1"/>
  <c r="G104" i="7" s="1"/>
  <c r="G51" i="7"/>
  <c r="G50" i="7" s="1"/>
  <c r="G55" i="7"/>
  <c r="G37" i="7"/>
  <c r="G38" i="7"/>
  <c r="G41" i="7"/>
  <c r="G25" i="7"/>
  <c r="G26" i="7"/>
  <c r="G9" i="7"/>
  <c r="G11" i="7"/>
  <c r="F36" i="7"/>
  <c r="F104" i="7"/>
  <c r="F101" i="7"/>
  <c r="F98" i="7" s="1"/>
  <c r="F83" i="7"/>
  <c r="F67" i="7"/>
  <c r="F68" i="7"/>
  <c r="F71" i="7"/>
  <c r="F75" i="7"/>
  <c r="F64" i="7"/>
  <c r="F51" i="7"/>
  <c r="F50" i="7" s="1"/>
  <c r="F55" i="7"/>
  <c r="F37" i="7"/>
  <c r="F38" i="7"/>
  <c r="F41" i="7"/>
  <c r="F26" i="7"/>
  <c r="F30" i="7"/>
  <c r="F25" i="7" s="1"/>
  <c r="F11" i="7"/>
  <c r="F9" i="7" s="1"/>
  <c r="E101" i="7"/>
  <c r="E67" i="7"/>
  <c r="E49" i="7"/>
  <c r="E50" i="7"/>
  <c r="E51" i="7"/>
  <c r="E26" i="7"/>
  <c r="E38" i="7"/>
  <c r="E11" i="7" l="1"/>
  <c r="E9" i="7" s="1"/>
  <c r="D10" i="3" l="1"/>
  <c r="D11" i="3"/>
  <c r="E76" i="3"/>
  <c r="E67" i="3"/>
  <c r="E42" i="3"/>
  <c r="E33" i="3"/>
  <c r="E24" i="3"/>
  <c r="I76" i="3" l="1"/>
  <c r="I65" i="3"/>
  <c r="I33" i="3"/>
  <c r="I24" i="3"/>
  <c r="H76" i="3"/>
  <c r="H65" i="3"/>
  <c r="H33" i="3"/>
  <c r="H24" i="3"/>
  <c r="G65" i="3"/>
  <c r="G33" i="3"/>
  <c r="G76" i="3" s="1"/>
  <c r="G24" i="3"/>
  <c r="H10" i="3"/>
  <c r="H11" i="3"/>
  <c r="G11" i="3"/>
  <c r="G10" i="3" s="1"/>
  <c r="F10" i="3"/>
  <c r="F11" i="3"/>
  <c r="F24" i="3" l="1"/>
  <c r="F76" i="3" s="1"/>
  <c r="E11" i="3" l="1"/>
  <c r="E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J8" i="10"/>
  <c r="I8" i="10"/>
  <c r="H8" i="10"/>
  <c r="F8" i="10"/>
  <c r="G28" i="10" l="1"/>
  <c r="G29" i="10" s="1"/>
  <c r="I28" i="10"/>
  <c r="I29" i="10" s="1"/>
  <c r="J28" i="10"/>
  <c r="J29" i="10" s="1"/>
  <c r="H28" i="10"/>
  <c r="H29" i="10" s="1"/>
  <c r="F28" i="10"/>
  <c r="F29" i="10" s="1"/>
  <c r="E25" i="7"/>
</calcChain>
</file>

<file path=xl/sharedStrings.xml><?xml version="1.0" encoding="utf-8"?>
<sst xmlns="http://schemas.openxmlformats.org/spreadsheetml/2006/main" count="326" uniqueCount="130">
  <si>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</si>
  <si>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</si>
  <si>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</si>
  <si>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</si>
  <si>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</si>
  <si>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</si>
  <si>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</si>
  <si>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</si>
  <si>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</si>
  <si>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</si>
  <si>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</si>
  <si>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</si>
  <si>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</si>
  <si>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</si>
  <si>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</si>
  <si>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</si>
  <si>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</si>
  <si>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</si>
  <si>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</si>
  <si>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</si>
  <si>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</si>
  <si>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</si>
  <si>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</si>
  <si>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</si>
  <si>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</si>
  <si>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</si>
  <si>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</si>
  <si>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</si>
  <si>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</si>
  <si>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</si>
  <si>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</si>
  <si>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</si>
  <si>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</si>
  <si>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</si>
  <si>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</si>
  <si>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</si>
  <si>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</si>
  <si>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</si>
  <si>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</si>
  <si>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</si>
  <si>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</si>
  <si>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</si>
  <si>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</si>
  <si>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</si>
  <si>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</si>
  <si>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</si>
  <si>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</si>
  <si>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</si>
  <si>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</si>
  <si>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</si>
  <si>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</si>
  <si>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</si>
  <si>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</si>
  <si>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</si>
  <si>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</si>
  <si>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</si>
  <si>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</si>
  <si>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</si>
  <si>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</si>
  <si>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</si>
  <si>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</si>
  <si>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</si>
  <si>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</si>
  <si>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</si>
  <si>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</si>
  <si>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</si>
  <si>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</si>
  <si>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</si>
  <si>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</si>
  <si>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</si>
  <si>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</si>
  <si>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</si>
  <si>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</si>
  <si>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</si>
  <si>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</si>
  <si>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</si>
  <si>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</si>
  <si>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</si>
  <si>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</si>
  <si>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</si>
  <si>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</si>
  <si>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</si>
  <si>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</si>
  <si>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,</t>
  </si>
  <si>
    <t>Prihodi za posebne namjene</t>
  </si>
  <si>
    <t>Prihodi od pruženih usluga</t>
  </si>
  <si>
    <t>Višak prihoda SŠ</t>
  </si>
  <si>
    <t>Vlastiti izvori</t>
  </si>
  <si>
    <t>Izvor</t>
  </si>
  <si>
    <t>Opći prihodi i primici</t>
  </si>
  <si>
    <t>Vlastiti prihodi</t>
  </si>
  <si>
    <t xml:space="preserve">Prihodi za posebne namjene </t>
  </si>
  <si>
    <t>Višak/manjak prihoda</t>
  </si>
  <si>
    <t>Državni proračun</t>
  </si>
  <si>
    <t>Tekuće donacije</t>
  </si>
  <si>
    <t>T4302-88</t>
  </si>
  <si>
    <t>Projekt Budi spreman i kompetentan V.V.</t>
  </si>
  <si>
    <t>Financijski rashodi</t>
  </si>
  <si>
    <t>K4302-71</t>
  </si>
  <si>
    <t>Projekt Bolji uvjeti za učenje kroz rad</t>
  </si>
  <si>
    <t>UKUPNO:</t>
  </si>
  <si>
    <t>Ostali rashodi</t>
  </si>
  <si>
    <t>Srednje školstvo-standard</t>
  </si>
  <si>
    <t>A2204-01</t>
  </si>
  <si>
    <t xml:space="preserve">Djelatnost srednjih škola </t>
  </si>
  <si>
    <t>RASHODI POSLOVANJA</t>
  </si>
  <si>
    <t>Naknade troškova zaposlenima</t>
  </si>
  <si>
    <t>Rashodi za materijal i energiju</t>
  </si>
  <si>
    <t>Rashodi za usluge</t>
  </si>
  <si>
    <t>Ostali nespomenuti rashodi</t>
  </si>
  <si>
    <t>Ostali financijski rashodi</t>
  </si>
  <si>
    <t>Postrojenja i oprema</t>
  </si>
  <si>
    <t>A2204-07</t>
  </si>
  <si>
    <t>Administracija i upravljanje</t>
  </si>
  <si>
    <t>Pomoći</t>
  </si>
  <si>
    <t>Plaće (Bruto)</t>
  </si>
  <si>
    <t>Ostali rashodi za zaposlene</t>
  </si>
  <si>
    <t>Doprinosi na palće</t>
  </si>
  <si>
    <t>Ugovori o djelu</t>
  </si>
  <si>
    <t>Novč.nakn.zbog nezapošlj.inv.</t>
  </si>
  <si>
    <t>A2205-12</t>
  </si>
  <si>
    <t>Podizanje kvalitete i standarda u školstvu</t>
  </si>
  <si>
    <t>Ostali nespomenuti rashodi poslovanja</t>
  </si>
  <si>
    <t>Ostala uredska oprema</t>
  </si>
  <si>
    <t>Doprinosi na plaće</t>
  </si>
  <si>
    <t>Knjige,umjetnička djela i ostale izložbene vrijednosti</t>
  </si>
  <si>
    <t>RASHODI ZA NABAVU NEFINANCIJSKE IMOVINE</t>
  </si>
  <si>
    <t>Projekt Bolji uvjeti za učenje kroz rad - SŠ V.V.</t>
  </si>
  <si>
    <t>Zdravstvene usluge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</si>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</sst>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1" fillId="0" borderId="3" xfId="0" applyFont="1" applyBorder="1"/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21" fillId="2" borderId="3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22" fillId="2" borderId="4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3" fontId="22" fillId="2" borderId="3" xfId="0" applyNumberFormat="1" applyFont="1" applyFill="1" applyBorder="1" applyAlignment="1" applyProtection="1">
      <alignment horizontal="right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G13" sqref="G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4" t="s">
        <v>38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04" t="s">
        <v>23</v>
      </c>
      <c r="B3" s="104"/>
      <c r="C3" s="104"/>
      <c r="D3" s="104"/>
      <c r="E3" s="104"/>
      <c r="F3" s="104"/>
      <c r="G3" s="104"/>
      <c r="H3" s="104"/>
      <c r="I3" s="105"/>
      <c r="J3" s="105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04" t="s">
        <v>29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43</v>
      </c>
    </row>
    <row r="7" spans="1:10" ht="25.5" x14ac:dyDescent="0.25">
      <c r="A7" s="29"/>
      <c r="B7" s="30"/>
      <c r="C7" s="30"/>
      <c r="D7" s="31"/>
      <c r="E7" s="32"/>
      <c r="F7" s="3" t="s">
        <v>44</v>
      </c>
      <c r="G7" s="3" t="s">
        <v>42</v>
      </c>
      <c r="H7" s="3" t="s">
        <v>52</v>
      </c>
      <c r="I7" s="3" t="s">
        <v>53</v>
      </c>
      <c r="J7" s="3" t="s">
        <v>54</v>
      </c>
    </row>
    <row r="8" spans="1:10" x14ac:dyDescent="0.25">
      <c r="A8" s="107" t="s">
        <v>0</v>
      </c>
      <c r="B8" s="108"/>
      <c r="C8" s="108"/>
      <c r="D8" s="108"/>
      <c r="E8" s="109"/>
      <c r="F8" s="33">
        <f>F9+F10</f>
        <v>1374327.0899999999</v>
      </c>
      <c r="G8" s="33">
        <v>1738053.01</v>
      </c>
      <c r="H8" s="33">
        <f t="shared" ref="H8:J8" si="0">H9+H10</f>
        <v>1581694.23</v>
      </c>
      <c r="I8" s="33">
        <f t="shared" si="0"/>
        <v>1621235.88</v>
      </c>
      <c r="J8" s="33">
        <f t="shared" si="0"/>
        <v>1661766.77</v>
      </c>
    </row>
    <row r="9" spans="1:10" x14ac:dyDescent="0.25">
      <c r="A9" s="110" t="s">
        <v>46</v>
      </c>
      <c r="B9" s="111"/>
      <c r="C9" s="111"/>
      <c r="D9" s="111"/>
      <c r="E9" s="103"/>
      <c r="F9" s="34">
        <v>1373166.64</v>
      </c>
      <c r="G9" s="34">
        <v>1736726</v>
      </c>
      <c r="H9" s="34">
        <v>1580367</v>
      </c>
      <c r="I9" s="34">
        <v>1619875.46</v>
      </c>
      <c r="J9" s="34">
        <v>1660372.35</v>
      </c>
    </row>
    <row r="10" spans="1:10" x14ac:dyDescent="0.25">
      <c r="A10" s="112" t="s">
        <v>47</v>
      </c>
      <c r="B10" s="103"/>
      <c r="C10" s="103"/>
      <c r="D10" s="103"/>
      <c r="E10" s="103"/>
      <c r="F10" s="34">
        <v>1160.45</v>
      </c>
      <c r="G10" s="34">
        <v>1327</v>
      </c>
      <c r="H10" s="34">
        <v>1327.23</v>
      </c>
      <c r="I10" s="34">
        <v>1360.42</v>
      </c>
      <c r="J10" s="34">
        <v>1394.42</v>
      </c>
    </row>
    <row r="11" spans="1:10" x14ac:dyDescent="0.25">
      <c r="A11" s="37" t="s">
        <v>1</v>
      </c>
      <c r="B11" s="45"/>
      <c r="C11" s="45"/>
      <c r="D11" s="45"/>
      <c r="E11" s="45"/>
      <c r="F11" s="33">
        <f>F12+F13</f>
        <v>1375298.79</v>
      </c>
      <c r="G11" s="33">
        <v>1757272</v>
      </c>
      <c r="H11" s="33">
        <f t="shared" ref="H11:J11" si="1">H12+H13</f>
        <v>1589230.32</v>
      </c>
      <c r="I11" s="33">
        <f t="shared" si="1"/>
        <v>1628961.01</v>
      </c>
      <c r="J11" s="33">
        <f t="shared" si="1"/>
        <v>1669685.04</v>
      </c>
    </row>
    <row r="12" spans="1:10" x14ac:dyDescent="0.25">
      <c r="A12" s="113" t="s">
        <v>48</v>
      </c>
      <c r="B12" s="111"/>
      <c r="C12" s="111"/>
      <c r="D12" s="111"/>
      <c r="E12" s="111"/>
      <c r="F12" s="34">
        <v>1374138.34</v>
      </c>
      <c r="G12" s="34">
        <v>1755945.33</v>
      </c>
      <c r="H12" s="34">
        <v>1587903.09</v>
      </c>
      <c r="I12" s="34">
        <v>1627600.59</v>
      </c>
      <c r="J12" s="46">
        <v>1668290.62</v>
      </c>
    </row>
    <row r="13" spans="1:10" x14ac:dyDescent="0.25">
      <c r="A13" s="102" t="s">
        <v>49</v>
      </c>
      <c r="B13" s="103"/>
      <c r="C13" s="103"/>
      <c r="D13" s="103"/>
      <c r="E13" s="103"/>
      <c r="F13" s="47">
        <v>1160.45</v>
      </c>
      <c r="G13" s="47">
        <v>1327</v>
      </c>
      <c r="H13" s="47">
        <v>1327.23</v>
      </c>
      <c r="I13" s="47">
        <v>1360.42</v>
      </c>
      <c r="J13" s="46">
        <v>1394.42</v>
      </c>
    </row>
    <row r="14" spans="1:10" x14ac:dyDescent="0.25">
      <c r="A14" s="114" t="s">
        <v>75</v>
      </c>
      <c r="B14" s="108"/>
      <c r="C14" s="108"/>
      <c r="D14" s="108"/>
      <c r="E14" s="108"/>
      <c r="F14" s="33">
        <v>972</v>
      </c>
      <c r="G14" s="33">
        <v>19219.990000000002</v>
      </c>
      <c r="H14" s="33">
        <v>7536</v>
      </c>
      <c r="I14" s="33">
        <v>7725</v>
      </c>
      <c r="J14" s="33">
        <v>7918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04" t="s">
        <v>30</v>
      </c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44</v>
      </c>
      <c r="G18" s="3" t="s">
        <v>42</v>
      </c>
      <c r="H18" s="3" t="s">
        <v>52</v>
      </c>
      <c r="I18" s="3" t="s">
        <v>53</v>
      </c>
      <c r="J18" s="3" t="s">
        <v>54</v>
      </c>
    </row>
    <row r="19" spans="1:10" x14ac:dyDescent="0.25">
      <c r="A19" s="102" t="s">
        <v>50</v>
      </c>
      <c r="B19" s="103"/>
      <c r="C19" s="103"/>
      <c r="D19" s="103"/>
      <c r="E19" s="103"/>
      <c r="F19" s="47"/>
      <c r="G19" s="47"/>
      <c r="H19" s="47"/>
      <c r="I19" s="47"/>
      <c r="J19" s="46"/>
    </row>
    <row r="20" spans="1:10" x14ac:dyDescent="0.25">
      <c r="A20" s="102" t="s">
        <v>51</v>
      </c>
      <c r="B20" s="103"/>
      <c r="C20" s="103"/>
      <c r="D20" s="103"/>
      <c r="E20" s="103"/>
      <c r="F20" s="47"/>
      <c r="G20" s="47"/>
      <c r="H20" s="47"/>
      <c r="I20" s="47"/>
      <c r="J20" s="46"/>
    </row>
    <row r="21" spans="1:10" x14ac:dyDescent="0.25">
      <c r="A21" s="114" t="s">
        <v>2</v>
      </c>
      <c r="B21" s="108"/>
      <c r="C21" s="108"/>
      <c r="D21" s="108"/>
      <c r="E21" s="108"/>
      <c r="F21" s="33">
        <f>F19-F20</f>
        <v>0</v>
      </c>
      <c r="G21" s="33">
        <f t="shared" ref="G21:J21" si="2">G19-G20</f>
        <v>0</v>
      </c>
      <c r="H21" s="33">
        <f t="shared" si="2"/>
        <v>0</v>
      </c>
      <c r="I21" s="33">
        <f t="shared" si="2"/>
        <v>0</v>
      </c>
      <c r="J21" s="33">
        <f t="shared" si="2"/>
        <v>0</v>
      </c>
    </row>
    <row r="22" spans="1:10" x14ac:dyDescent="0.25">
      <c r="A22" s="114" t="s">
        <v>76</v>
      </c>
      <c r="B22" s="108"/>
      <c r="C22" s="108"/>
      <c r="D22" s="108"/>
      <c r="E22" s="108"/>
      <c r="F22" s="33"/>
      <c r="G22" s="33"/>
      <c r="H22" s="33"/>
      <c r="I22" s="33"/>
      <c r="J22" s="33"/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04" t="s">
        <v>77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9"/>
      <c r="B26" s="30"/>
      <c r="C26" s="30"/>
      <c r="D26" s="31"/>
      <c r="E26" s="32"/>
      <c r="F26" s="3" t="s">
        <v>44</v>
      </c>
      <c r="G26" s="3" t="s">
        <v>42</v>
      </c>
      <c r="H26" s="3" t="s">
        <v>52</v>
      </c>
      <c r="I26" s="3" t="s">
        <v>53</v>
      </c>
      <c r="J26" s="3" t="s">
        <v>54</v>
      </c>
    </row>
    <row r="27" spans="1:10" ht="15" customHeight="1" x14ac:dyDescent="0.25">
      <c r="A27" s="117" t="s">
        <v>78</v>
      </c>
      <c r="B27" s="118"/>
      <c r="C27" s="118"/>
      <c r="D27" s="118"/>
      <c r="E27" s="119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114" t="s">
        <v>79</v>
      </c>
      <c r="B28" s="108"/>
      <c r="C28" s="108"/>
      <c r="D28" s="108"/>
      <c r="E28" s="108"/>
      <c r="F28" s="50">
        <f>F22+F27</f>
        <v>0</v>
      </c>
      <c r="G28" s="50">
        <f t="shared" ref="G28:J28" si="3">G22+G27</f>
        <v>0</v>
      </c>
      <c r="H28" s="50">
        <f t="shared" si="3"/>
        <v>0</v>
      </c>
      <c r="I28" s="50">
        <f t="shared" si="3"/>
        <v>0</v>
      </c>
      <c r="J28" s="51">
        <f t="shared" si="3"/>
        <v>0</v>
      </c>
    </row>
    <row r="29" spans="1:10" ht="45" customHeight="1" x14ac:dyDescent="0.25">
      <c r="A29" s="107" t="s">
        <v>80</v>
      </c>
      <c r="B29" s="120"/>
      <c r="C29" s="120"/>
      <c r="D29" s="120"/>
      <c r="E29" s="121"/>
      <c r="F29" s="50">
        <f>F14+F21+F27-F28</f>
        <v>972</v>
      </c>
      <c r="G29" s="50">
        <f t="shared" ref="G29:J29" si="4">G14+G21+G27-G28</f>
        <v>19219.990000000002</v>
      </c>
      <c r="H29" s="50">
        <f t="shared" si="4"/>
        <v>7536</v>
      </c>
      <c r="I29" s="50">
        <f t="shared" si="4"/>
        <v>7725</v>
      </c>
      <c r="J29" s="51">
        <f t="shared" si="4"/>
        <v>7918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22" t="s">
        <v>74</v>
      </c>
      <c r="B31" s="122"/>
      <c r="C31" s="122"/>
      <c r="D31" s="122"/>
      <c r="E31" s="122"/>
      <c r="F31" s="122"/>
      <c r="G31" s="122"/>
      <c r="H31" s="122"/>
      <c r="I31" s="122"/>
      <c r="J31" s="122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44</v>
      </c>
      <c r="G33" s="61" t="s">
        <v>42</v>
      </c>
      <c r="H33" s="61" t="s">
        <v>52</v>
      </c>
      <c r="I33" s="61" t="s">
        <v>53</v>
      </c>
      <c r="J33" s="61" t="s">
        <v>54</v>
      </c>
    </row>
    <row r="34" spans="1:10" x14ac:dyDescent="0.25">
      <c r="A34" s="117" t="s">
        <v>78</v>
      </c>
      <c r="B34" s="118"/>
      <c r="C34" s="118"/>
      <c r="D34" s="118"/>
      <c r="E34" s="119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117" t="s">
        <v>81</v>
      </c>
      <c r="B35" s="118"/>
      <c r="C35" s="118"/>
      <c r="D35" s="118"/>
      <c r="E35" s="119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117" t="s">
        <v>82</v>
      </c>
      <c r="B36" s="123"/>
      <c r="C36" s="123"/>
      <c r="D36" s="123"/>
      <c r="E36" s="124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14" t="s">
        <v>79</v>
      </c>
      <c r="B37" s="108"/>
      <c r="C37" s="108"/>
      <c r="D37" s="108"/>
      <c r="E37" s="108"/>
      <c r="F37" s="35">
        <f>F34-F35+F36</f>
        <v>0</v>
      </c>
      <c r="G37" s="35">
        <f t="shared" ref="G37:J37" si="5">G34-G35+G36</f>
        <v>0</v>
      </c>
      <c r="H37" s="35">
        <f t="shared" si="5"/>
        <v>0</v>
      </c>
      <c r="I37" s="35">
        <f t="shared" si="5"/>
        <v>0</v>
      </c>
      <c r="J37" s="62">
        <f t="shared" si="5"/>
        <v>0</v>
      </c>
    </row>
    <row r="38" spans="1:10" ht="17.25" customHeight="1" x14ac:dyDescent="0.25"/>
    <row r="39" spans="1:10" x14ac:dyDescent="0.25">
      <c r="A39" s="115" t="s">
        <v>45</v>
      </c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workbookViewId="0">
      <selection activeCell="F16" sqref="F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37.140625" customWidth="1"/>
    <col min="5" max="5" width="25.42578125" customWidth="1"/>
    <col min="6" max="6" width="29.28515625" customWidth="1"/>
    <col min="7" max="8" width="25.28515625" customWidth="1"/>
    <col min="9" max="9" width="19" customWidth="1"/>
  </cols>
  <sheetData>
    <row r="1" spans="1:8" ht="42" customHeight="1" x14ac:dyDescent="0.25">
      <c r="A1" s="104" t="s">
        <v>38</v>
      </c>
      <c r="B1" s="104"/>
      <c r="C1" s="104"/>
      <c r="D1" s="104"/>
      <c r="E1" s="104"/>
      <c r="F1" s="104"/>
      <c r="G1" s="104"/>
      <c r="H1" s="10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4" t="s">
        <v>23</v>
      </c>
      <c r="B3" s="104"/>
      <c r="C3" s="104"/>
      <c r="D3" s="104"/>
      <c r="E3" s="104"/>
      <c r="F3" s="104"/>
      <c r="G3" s="104"/>
      <c r="H3" s="10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4" t="s">
        <v>4</v>
      </c>
      <c r="B5" s="104"/>
      <c r="C5" s="104"/>
      <c r="D5" s="104"/>
      <c r="E5" s="104"/>
      <c r="F5" s="104"/>
      <c r="G5" s="104"/>
      <c r="H5" s="10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4" t="s">
        <v>55</v>
      </c>
      <c r="B7" s="104"/>
      <c r="C7" s="104"/>
      <c r="D7" s="104"/>
      <c r="E7" s="104"/>
      <c r="F7" s="104"/>
      <c r="G7" s="104"/>
      <c r="H7" s="10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41</v>
      </c>
      <c r="E9" s="21" t="s">
        <v>42</v>
      </c>
      <c r="F9" s="21" t="s">
        <v>39</v>
      </c>
      <c r="G9" s="21" t="s">
        <v>31</v>
      </c>
      <c r="H9" s="21" t="s">
        <v>40</v>
      </c>
    </row>
    <row r="10" spans="1:8" x14ac:dyDescent="0.25">
      <c r="A10" s="39"/>
      <c r="B10" s="40"/>
      <c r="C10" s="38" t="s">
        <v>0</v>
      </c>
      <c r="D10" s="88">
        <f>SUM(D11+D16+D18)</f>
        <v>1375299.1</v>
      </c>
      <c r="E10" s="66">
        <f>SUM(E11+E16+E18)</f>
        <v>1757271.68</v>
      </c>
      <c r="F10" s="66">
        <f>SUM(F11+F16+F18)</f>
        <v>1589230.2799999998</v>
      </c>
      <c r="G10" s="66">
        <f>SUM(G11+G16+G18)</f>
        <v>1628960.8800000001</v>
      </c>
      <c r="H10" s="66">
        <f>SUM(H11+H16+H18)</f>
        <v>1669684.7799999998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SUM(D12+D13+D14+D15)</f>
        <v>1373166.6500000001</v>
      </c>
      <c r="E11" s="9">
        <f>SUM(E12+E13+E14+E15)</f>
        <v>1736724.45</v>
      </c>
      <c r="F11" s="9">
        <f>SUM(F12+F13+F14+F15)</f>
        <v>1580366.2799999998</v>
      </c>
      <c r="G11" s="9">
        <f>SUM(G12+G13+G14+G15)</f>
        <v>1619875.4600000002</v>
      </c>
      <c r="H11" s="9">
        <f>SUM(H12+H13+H14+H15)</f>
        <v>1660372.3599999999</v>
      </c>
    </row>
    <row r="12" spans="1:8" ht="38.25" x14ac:dyDescent="0.25">
      <c r="A12" s="11"/>
      <c r="B12" s="16">
        <v>63</v>
      </c>
      <c r="C12" s="16" t="s">
        <v>33</v>
      </c>
      <c r="D12" s="8">
        <v>1245350.6100000001</v>
      </c>
      <c r="E12" s="9">
        <v>1608011.09</v>
      </c>
      <c r="F12" s="9">
        <v>1450591.7</v>
      </c>
      <c r="G12" s="9">
        <v>1486856.51</v>
      </c>
      <c r="H12" s="9">
        <v>1524027.92</v>
      </c>
    </row>
    <row r="13" spans="1:8" x14ac:dyDescent="0.25">
      <c r="A13" s="12"/>
      <c r="B13" s="12">
        <v>65</v>
      </c>
      <c r="C13" s="12" t="s">
        <v>84</v>
      </c>
      <c r="D13" s="8"/>
      <c r="E13" s="9">
        <v>1665.45</v>
      </c>
      <c r="F13" s="9">
        <v>1665.45</v>
      </c>
      <c r="G13" s="9">
        <v>1707.09</v>
      </c>
      <c r="H13" s="9">
        <v>1749.77</v>
      </c>
    </row>
    <row r="14" spans="1:8" x14ac:dyDescent="0.25">
      <c r="A14" s="12"/>
      <c r="B14" s="12">
        <v>66</v>
      </c>
      <c r="C14" s="12" t="s">
        <v>85</v>
      </c>
      <c r="D14" s="8">
        <v>2971.22</v>
      </c>
      <c r="E14" s="9">
        <v>4035</v>
      </c>
      <c r="F14" s="9">
        <v>3450</v>
      </c>
      <c r="G14" s="9">
        <v>3536.25</v>
      </c>
      <c r="H14" s="9">
        <v>3624.66</v>
      </c>
    </row>
    <row r="15" spans="1:8" ht="38.25" x14ac:dyDescent="0.25">
      <c r="A15" s="12"/>
      <c r="B15" s="12">
        <v>67</v>
      </c>
      <c r="C15" s="16" t="s">
        <v>35</v>
      </c>
      <c r="D15" s="8">
        <v>124844.82</v>
      </c>
      <c r="E15" s="9">
        <v>123012.91</v>
      </c>
      <c r="F15" s="9">
        <v>124659.13</v>
      </c>
      <c r="G15" s="9">
        <v>127775.61</v>
      </c>
      <c r="H15" s="9">
        <v>130970.01</v>
      </c>
    </row>
    <row r="16" spans="1:8" ht="25.5" x14ac:dyDescent="0.25">
      <c r="A16" s="14">
        <v>7</v>
      </c>
      <c r="B16" s="15"/>
      <c r="C16" s="26" t="s">
        <v>8</v>
      </c>
      <c r="D16" s="8">
        <v>1160.45</v>
      </c>
      <c r="E16" s="9">
        <v>1327.23</v>
      </c>
      <c r="F16" s="9">
        <v>1327</v>
      </c>
      <c r="G16" s="9">
        <v>1360.42</v>
      </c>
      <c r="H16" s="9">
        <v>1394.42</v>
      </c>
    </row>
    <row r="17" spans="1:14" ht="38.25" x14ac:dyDescent="0.25">
      <c r="A17" s="16"/>
      <c r="B17" s="16">
        <v>72</v>
      </c>
      <c r="C17" s="27" t="s">
        <v>32</v>
      </c>
      <c r="D17" s="8">
        <v>1160.45</v>
      </c>
      <c r="E17" s="9">
        <v>1327.23</v>
      </c>
      <c r="F17" s="9">
        <v>1327.23</v>
      </c>
      <c r="G17" s="9">
        <v>1360.42</v>
      </c>
      <c r="H17" s="10">
        <v>1394.42</v>
      </c>
      <c r="N17" t="s">
        <v>83</v>
      </c>
    </row>
    <row r="18" spans="1:14" x14ac:dyDescent="0.25">
      <c r="A18" s="63">
        <v>9</v>
      </c>
      <c r="B18" s="63"/>
      <c r="C18" s="65" t="s">
        <v>87</v>
      </c>
      <c r="D18" s="63">
        <v>972</v>
      </c>
      <c r="E18" s="64">
        <v>19220</v>
      </c>
      <c r="F18" s="64">
        <v>7537</v>
      </c>
      <c r="G18" s="64">
        <v>7725</v>
      </c>
      <c r="H18" s="64">
        <v>7918</v>
      </c>
    </row>
    <row r="19" spans="1:14" x14ac:dyDescent="0.25">
      <c r="A19" s="63"/>
      <c r="B19" s="63">
        <v>92</v>
      </c>
      <c r="C19" s="63" t="s">
        <v>86</v>
      </c>
      <c r="D19" s="63">
        <v>972</v>
      </c>
      <c r="E19" s="64">
        <v>19220</v>
      </c>
      <c r="F19" s="64">
        <v>7537</v>
      </c>
      <c r="G19" s="64">
        <v>7725</v>
      </c>
      <c r="H19" s="64">
        <v>7918</v>
      </c>
    </row>
    <row r="20" spans="1:14" ht="15.75" x14ac:dyDescent="0.25">
      <c r="A20" s="104" t="s">
        <v>56</v>
      </c>
      <c r="B20" s="125"/>
      <c r="C20" s="125"/>
      <c r="D20" s="125"/>
      <c r="E20" s="125"/>
      <c r="F20" s="125"/>
      <c r="G20" s="125"/>
      <c r="H20" s="125"/>
    </row>
    <row r="21" spans="1:14" ht="18" x14ac:dyDescent="0.25">
      <c r="A21" s="4"/>
      <c r="B21" s="4"/>
      <c r="C21" s="4"/>
      <c r="D21" s="4"/>
      <c r="E21" s="4"/>
      <c r="F21" s="4"/>
      <c r="G21" s="5"/>
      <c r="H21" s="5"/>
    </row>
    <row r="22" spans="1:14" ht="25.5" x14ac:dyDescent="0.25">
      <c r="A22" s="21" t="s">
        <v>5</v>
      </c>
      <c r="B22" s="20" t="s">
        <v>6</v>
      </c>
      <c r="C22" s="20" t="s">
        <v>88</v>
      </c>
      <c r="D22" s="20" t="s">
        <v>9</v>
      </c>
      <c r="E22" s="20" t="s">
        <v>41</v>
      </c>
      <c r="F22" s="21" t="s">
        <v>42</v>
      </c>
      <c r="G22" s="21" t="s">
        <v>39</v>
      </c>
      <c r="H22" s="21" t="s">
        <v>31</v>
      </c>
      <c r="I22" s="21" t="s">
        <v>40</v>
      </c>
    </row>
    <row r="23" spans="1:14" x14ac:dyDescent="0.25">
      <c r="A23" s="11">
        <v>3</v>
      </c>
      <c r="B23" s="11"/>
      <c r="C23" s="11"/>
      <c r="D23" s="11" t="s">
        <v>10</v>
      </c>
      <c r="F23" s="9"/>
      <c r="G23" s="9"/>
      <c r="H23" s="9"/>
      <c r="I23" s="9"/>
    </row>
    <row r="24" spans="1:14" ht="15.75" customHeight="1" x14ac:dyDescent="0.25">
      <c r="A24" s="11"/>
      <c r="B24" s="16">
        <v>31</v>
      </c>
      <c r="C24" s="16"/>
      <c r="D24" s="16" t="s">
        <v>11</v>
      </c>
      <c r="E24" s="68">
        <f>SUM(E26+E29)</f>
        <v>1132917.2599999998</v>
      </c>
      <c r="F24" s="70">
        <f>SUM(F25+F26+F28+F29+F32)</f>
        <v>1492772.26</v>
      </c>
      <c r="G24" s="70">
        <f>SUM(G26+G28+G29)</f>
        <v>1446416.58</v>
      </c>
      <c r="H24" s="70">
        <f>SUM(H26+H28+H29)</f>
        <v>1482064.21</v>
      </c>
      <c r="I24" s="70">
        <f>SUM(I26+I28+I29)</f>
        <v>1519115.7999999998</v>
      </c>
    </row>
    <row r="25" spans="1:14" ht="15.75" customHeight="1" x14ac:dyDescent="0.25">
      <c r="A25" s="12"/>
      <c r="B25" s="12"/>
      <c r="C25" s="13">
        <v>11</v>
      </c>
      <c r="D25" s="13" t="s">
        <v>89</v>
      </c>
      <c r="E25" s="8"/>
      <c r="F25" s="9"/>
      <c r="G25" s="9"/>
      <c r="H25" s="9"/>
      <c r="I25" s="9"/>
    </row>
    <row r="26" spans="1:14" x14ac:dyDescent="0.25">
      <c r="A26" s="12"/>
      <c r="B26" s="12"/>
      <c r="C26" s="13">
        <v>31</v>
      </c>
      <c r="D26" s="13" t="s">
        <v>90</v>
      </c>
      <c r="E26" s="8">
        <v>1114.8800000000001</v>
      </c>
      <c r="F26" s="9">
        <v>700</v>
      </c>
      <c r="G26" s="9">
        <v>1000</v>
      </c>
      <c r="H26" s="9">
        <v>512.5</v>
      </c>
      <c r="I26" s="9">
        <v>525.30999999999995</v>
      </c>
    </row>
    <row r="27" spans="1:14" x14ac:dyDescent="0.25">
      <c r="A27" s="12"/>
      <c r="B27" s="12"/>
      <c r="C27" s="13">
        <v>41</v>
      </c>
      <c r="D27" s="13" t="s">
        <v>91</v>
      </c>
      <c r="E27" s="8"/>
      <c r="F27" s="9"/>
      <c r="G27" s="9"/>
      <c r="H27" s="9"/>
      <c r="I27" s="9"/>
    </row>
    <row r="28" spans="1:14" x14ac:dyDescent="0.25">
      <c r="A28" s="12"/>
      <c r="B28" s="12"/>
      <c r="C28" s="13">
        <v>42</v>
      </c>
      <c r="D28" s="13" t="s">
        <v>92</v>
      </c>
      <c r="E28" s="8"/>
      <c r="F28" s="9">
        <v>36.71</v>
      </c>
      <c r="G28" s="9">
        <v>37</v>
      </c>
      <c r="H28" s="9">
        <v>37.630000000000003</v>
      </c>
      <c r="I28" s="9">
        <v>38.57</v>
      </c>
    </row>
    <row r="29" spans="1:14" x14ac:dyDescent="0.25">
      <c r="A29" s="12"/>
      <c r="B29" s="12"/>
      <c r="C29" s="13">
        <v>51</v>
      </c>
      <c r="D29" s="13" t="s">
        <v>93</v>
      </c>
      <c r="E29" s="8">
        <v>1131802.3799999999</v>
      </c>
      <c r="F29" s="9">
        <v>1462874.96</v>
      </c>
      <c r="G29" s="9">
        <v>1445379.58</v>
      </c>
      <c r="H29" s="9">
        <v>1481514.08</v>
      </c>
      <c r="I29" s="9">
        <v>1518551.92</v>
      </c>
    </row>
    <row r="30" spans="1:14" x14ac:dyDescent="0.25">
      <c r="A30" s="12"/>
      <c r="B30" s="12"/>
      <c r="C30" s="13">
        <v>61</v>
      </c>
      <c r="D30" s="13" t="s">
        <v>94</v>
      </c>
      <c r="E30" s="8"/>
      <c r="F30" s="9"/>
      <c r="G30" s="9"/>
      <c r="H30" s="9"/>
      <c r="I30" s="9"/>
    </row>
    <row r="31" spans="1:14" x14ac:dyDescent="0.25">
      <c r="A31" s="12"/>
      <c r="B31" s="12"/>
      <c r="C31" s="13">
        <v>71</v>
      </c>
      <c r="D31" s="13" t="s">
        <v>8</v>
      </c>
      <c r="E31" s="8"/>
      <c r="F31" s="9"/>
      <c r="G31" s="9"/>
      <c r="H31" s="9"/>
      <c r="I31" s="9"/>
    </row>
    <row r="32" spans="1:14" x14ac:dyDescent="0.25">
      <c r="A32" s="12"/>
      <c r="B32" s="12"/>
      <c r="C32" s="13" t="s">
        <v>95</v>
      </c>
      <c r="D32" s="13" t="s">
        <v>96</v>
      </c>
      <c r="E32" s="8"/>
      <c r="F32" s="9">
        <v>29160.59</v>
      </c>
      <c r="G32" s="9"/>
      <c r="H32" s="9"/>
      <c r="I32" s="9"/>
    </row>
    <row r="33" spans="1:9" x14ac:dyDescent="0.25">
      <c r="A33" s="12"/>
      <c r="B33" s="12">
        <v>32</v>
      </c>
      <c r="C33" s="13"/>
      <c r="D33" s="12" t="s">
        <v>26</v>
      </c>
      <c r="E33" s="68">
        <f>SUM(E34+E35+E36+E38+E39+E41)</f>
        <v>132018.41999999998</v>
      </c>
      <c r="F33" s="70">
        <f>SUM(F34+F35+F36+F37+F38+F39+F41)</f>
        <v>178416.44</v>
      </c>
      <c r="G33" s="70">
        <f>SUM(G34+G35+G36+G37+G38+G39+G41)</f>
        <v>140086.70000000001</v>
      </c>
      <c r="H33" s="70">
        <f>SUM(H34+H35+H36+H37+H38+H39+H41)</f>
        <v>144101.38000000003</v>
      </c>
      <c r="I33" s="70">
        <f>SUM(I34+I35+I36+I37+I38+I39+I41)</f>
        <v>147703.88</v>
      </c>
    </row>
    <row r="34" spans="1:9" x14ac:dyDescent="0.25">
      <c r="A34" s="12"/>
      <c r="B34" s="12"/>
      <c r="C34" s="13">
        <v>11</v>
      </c>
      <c r="D34" s="13" t="s">
        <v>89</v>
      </c>
      <c r="E34" s="8">
        <v>122649.59</v>
      </c>
      <c r="F34" s="9">
        <v>122933.64</v>
      </c>
      <c r="G34" s="9">
        <v>124659.13</v>
      </c>
      <c r="H34" s="9">
        <v>127775.61</v>
      </c>
      <c r="I34" s="9">
        <v>130970.01</v>
      </c>
    </row>
    <row r="35" spans="1:9" x14ac:dyDescent="0.25">
      <c r="A35" s="12"/>
      <c r="B35" s="28" t="s">
        <v>34</v>
      </c>
      <c r="C35" s="13">
        <v>31</v>
      </c>
      <c r="D35" s="13" t="s">
        <v>90</v>
      </c>
      <c r="E35" s="8">
        <v>1123.6400000000001</v>
      </c>
      <c r="F35" s="9">
        <v>2605</v>
      </c>
      <c r="G35" s="9">
        <v>1750</v>
      </c>
      <c r="H35" s="9">
        <v>2306.25</v>
      </c>
      <c r="I35" s="9">
        <v>2363.9</v>
      </c>
    </row>
    <row r="36" spans="1:9" x14ac:dyDescent="0.25">
      <c r="A36" s="12"/>
      <c r="B36" s="28"/>
      <c r="C36" s="13">
        <v>41</v>
      </c>
      <c r="D36" s="13" t="s">
        <v>91</v>
      </c>
      <c r="E36" s="8">
        <v>905.34</v>
      </c>
      <c r="F36" s="9">
        <v>1665.45</v>
      </c>
      <c r="G36" s="9">
        <v>1665.45</v>
      </c>
      <c r="H36" s="9">
        <v>1707.09</v>
      </c>
      <c r="I36" s="9">
        <v>1749.77</v>
      </c>
    </row>
    <row r="37" spans="1:9" x14ac:dyDescent="0.25">
      <c r="A37" s="12"/>
      <c r="B37" s="28"/>
      <c r="C37" s="13">
        <v>42</v>
      </c>
      <c r="D37" s="13" t="s">
        <v>92</v>
      </c>
      <c r="E37" s="8"/>
      <c r="F37" s="9">
        <v>12149.41</v>
      </c>
      <c r="G37" s="9">
        <v>6000</v>
      </c>
      <c r="H37" s="9">
        <v>6150</v>
      </c>
      <c r="I37" s="9">
        <v>6303.69</v>
      </c>
    </row>
    <row r="38" spans="1:9" x14ac:dyDescent="0.25">
      <c r="A38" s="12"/>
      <c r="B38" s="28"/>
      <c r="C38" s="13">
        <v>51</v>
      </c>
      <c r="D38" s="13" t="s">
        <v>93</v>
      </c>
      <c r="E38" s="8">
        <v>3639.93</v>
      </c>
      <c r="F38" s="9">
        <v>4035.74</v>
      </c>
      <c r="G38" s="9">
        <v>3802.72</v>
      </c>
      <c r="H38" s="9">
        <v>3897.79</v>
      </c>
      <c r="I38" s="9">
        <v>3995.24</v>
      </c>
    </row>
    <row r="39" spans="1:9" x14ac:dyDescent="0.25">
      <c r="A39" s="12"/>
      <c r="B39" s="28"/>
      <c r="C39" s="13">
        <v>61</v>
      </c>
      <c r="D39" s="13" t="s">
        <v>94</v>
      </c>
      <c r="E39" s="8">
        <v>732.71</v>
      </c>
      <c r="F39" s="9">
        <v>200</v>
      </c>
      <c r="G39" s="9">
        <v>400</v>
      </c>
      <c r="H39" s="9">
        <v>410</v>
      </c>
      <c r="I39" s="9">
        <v>420.26</v>
      </c>
    </row>
    <row r="40" spans="1:9" x14ac:dyDescent="0.25">
      <c r="A40" s="12"/>
      <c r="B40" s="28"/>
      <c r="C40" s="13">
        <v>71</v>
      </c>
      <c r="D40" s="13" t="s">
        <v>8</v>
      </c>
      <c r="E40" s="8"/>
      <c r="F40" s="9"/>
      <c r="G40" s="9"/>
      <c r="H40" s="9"/>
      <c r="I40" s="9"/>
    </row>
    <row r="41" spans="1:9" x14ac:dyDescent="0.25">
      <c r="A41" s="12"/>
      <c r="B41" s="28"/>
      <c r="C41" s="13" t="s">
        <v>95</v>
      </c>
      <c r="D41" s="13" t="s">
        <v>96</v>
      </c>
      <c r="E41" s="8">
        <v>2967.21</v>
      </c>
      <c r="F41" s="9">
        <v>34827.199999999997</v>
      </c>
      <c r="G41" s="9">
        <v>1809.4</v>
      </c>
      <c r="H41" s="9">
        <v>1854.64</v>
      </c>
      <c r="I41" s="9">
        <v>1901.01</v>
      </c>
    </row>
    <row r="42" spans="1:9" x14ac:dyDescent="0.25">
      <c r="A42" s="12"/>
      <c r="B42" s="12">
        <v>34</v>
      </c>
      <c r="C42" s="13"/>
      <c r="D42" s="13" t="s">
        <v>97</v>
      </c>
      <c r="E42" s="68">
        <f>SUM(E43+E49)</f>
        <v>1218.4000000000001</v>
      </c>
      <c r="F42" s="70">
        <v>1075</v>
      </c>
      <c r="G42" s="70">
        <v>995</v>
      </c>
      <c r="H42" s="70">
        <v>1020</v>
      </c>
      <c r="I42" s="70">
        <v>1046</v>
      </c>
    </row>
    <row r="43" spans="1:9" x14ac:dyDescent="0.25">
      <c r="A43" s="12"/>
      <c r="B43" s="28"/>
      <c r="C43" s="13">
        <v>11</v>
      </c>
      <c r="D43" s="13" t="s">
        <v>89</v>
      </c>
      <c r="E43" s="8">
        <v>57.95</v>
      </c>
      <c r="F43" s="9">
        <v>79.64</v>
      </c>
      <c r="G43" s="9"/>
      <c r="H43" s="9"/>
      <c r="I43" s="9"/>
    </row>
    <row r="44" spans="1:9" x14ac:dyDescent="0.25">
      <c r="A44" s="12"/>
      <c r="B44" s="28"/>
      <c r="C44" s="13">
        <v>31</v>
      </c>
      <c r="D44" s="13" t="s">
        <v>90</v>
      </c>
      <c r="E44" s="8"/>
      <c r="F44" s="9"/>
      <c r="G44" s="9"/>
      <c r="H44" s="9"/>
      <c r="I44" s="9"/>
    </row>
    <row r="45" spans="1:9" x14ac:dyDescent="0.25">
      <c r="A45" s="12"/>
      <c r="B45" s="28"/>
      <c r="C45" s="13">
        <v>41</v>
      </c>
      <c r="D45" s="13" t="s">
        <v>91</v>
      </c>
      <c r="E45" s="8"/>
      <c r="F45" s="9"/>
      <c r="G45" s="9"/>
      <c r="H45" s="9"/>
      <c r="I45" s="9"/>
    </row>
    <row r="46" spans="1:9" x14ac:dyDescent="0.25">
      <c r="A46" s="12"/>
      <c r="B46" s="28"/>
      <c r="C46" s="13">
        <v>42</v>
      </c>
      <c r="D46" s="13" t="s">
        <v>92</v>
      </c>
      <c r="E46" s="8"/>
      <c r="F46" s="9"/>
      <c r="G46" s="9"/>
      <c r="H46" s="9"/>
      <c r="I46" s="9"/>
    </row>
    <row r="47" spans="1:9" x14ac:dyDescent="0.25">
      <c r="A47" s="12"/>
      <c r="B47" s="28"/>
      <c r="C47" s="13">
        <v>51</v>
      </c>
      <c r="D47" s="13" t="s">
        <v>93</v>
      </c>
      <c r="E47" s="8"/>
      <c r="F47" s="9"/>
      <c r="G47" s="9"/>
      <c r="H47" s="9"/>
      <c r="I47" s="9"/>
    </row>
    <row r="48" spans="1:9" x14ac:dyDescent="0.25">
      <c r="A48" s="12"/>
      <c r="B48" s="28"/>
      <c r="C48" s="13">
        <v>61</v>
      </c>
      <c r="D48" s="13" t="s">
        <v>94</v>
      </c>
      <c r="E48" s="8"/>
      <c r="F48" s="9"/>
      <c r="G48" s="9"/>
      <c r="H48" s="9"/>
      <c r="I48" s="9"/>
    </row>
    <row r="49" spans="1:9" x14ac:dyDescent="0.25">
      <c r="A49" s="12"/>
      <c r="B49" s="28"/>
      <c r="C49" s="13">
        <v>71</v>
      </c>
      <c r="D49" s="13" t="s">
        <v>8</v>
      </c>
      <c r="E49" s="8">
        <v>1160.45</v>
      </c>
      <c r="F49" s="9">
        <v>995.42</v>
      </c>
      <c r="G49" s="9">
        <v>995.42</v>
      </c>
      <c r="H49" s="9">
        <v>1020.31</v>
      </c>
      <c r="I49" s="9">
        <v>1045.81</v>
      </c>
    </row>
    <row r="50" spans="1:9" x14ac:dyDescent="0.25">
      <c r="A50" s="12"/>
      <c r="B50" s="28">
        <v>37</v>
      </c>
      <c r="C50" s="13"/>
      <c r="D50" s="13"/>
      <c r="E50" s="68">
        <v>2137</v>
      </c>
      <c r="F50" s="9"/>
      <c r="G50" s="9"/>
      <c r="H50" s="9"/>
      <c r="I50" s="9"/>
    </row>
    <row r="51" spans="1:9" x14ac:dyDescent="0.25">
      <c r="A51" s="12"/>
      <c r="B51" s="28"/>
      <c r="C51" s="13">
        <v>11</v>
      </c>
      <c r="D51" s="13" t="s">
        <v>89</v>
      </c>
      <c r="E51" s="8">
        <v>2137.33</v>
      </c>
      <c r="F51" s="9"/>
      <c r="G51" s="9"/>
      <c r="H51" s="9"/>
      <c r="I51" s="9"/>
    </row>
    <row r="52" spans="1:9" x14ac:dyDescent="0.25">
      <c r="A52" s="12"/>
      <c r="B52" s="28"/>
      <c r="C52" s="13">
        <v>31</v>
      </c>
      <c r="D52" s="13" t="s">
        <v>90</v>
      </c>
      <c r="E52" s="8"/>
      <c r="F52" s="9"/>
      <c r="G52" s="9"/>
      <c r="H52" s="9"/>
      <c r="I52" s="9"/>
    </row>
    <row r="53" spans="1:9" x14ac:dyDescent="0.25">
      <c r="A53" s="12"/>
      <c r="B53" s="28"/>
      <c r="C53" s="13">
        <v>41</v>
      </c>
      <c r="D53" s="13" t="s">
        <v>91</v>
      </c>
      <c r="E53" s="8"/>
      <c r="F53" s="9"/>
      <c r="G53" s="9"/>
      <c r="H53" s="9"/>
      <c r="I53" s="9"/>
    </row>
    <row r="54" spans="1:9" x14ac:dyDescent="0.25">
      <c r="A54" s="12"/>
      <c r="B54" s="28"/>
      <c r="C54" s="13">
        <v>42</v>
      </c>
      <c r="D54" s="13" t="s">
        <v>92</v>
      </c>
      <c r="E54" s="8"/>
      <c r="F54" s="9"/>
      <c r="G54" s="9"/>
      <c r="H54" s="9"/>
      <c r="I54" s="9"/>
    </row>
    <row r="55" spans="1:9" x14ac:dyDescent="0.25">
      <c r="A55" s="12"/>
      <c r="B55" s="28"/>
      <c r="C55" s="13">
        <v>51</v>
      </c>
      <c r="D55" s="13" t="s">
        <v>93</v>
      </c>
      <c r="E55" s="8"/>
      <c r="F55" s="9"/>
      <c r="G55" s="9"/>
      <c r="H55" s="9"/>
      <c r="I55" s="9"/>
    </row>
    <row r="56" spans="1:9" x14ac:dyDescent="0.25">
      <c r="A56" s="12"/>
      <c r="B56" s="28"/>
      <c r="C56" s="13">
        <v>61</v>
      </c>
      <c r="D56" s="13" t="s">
        <v>94</v>
      </c>
      <c r="E56" s="8"/>
      <c r="F56" s="9"/>
      <c r="G56" s="9"/>
      <c r="H56" s="9"/>
      <c r="I56" s="9"/>
    </row>
    <row r="57" spans="1:9" x14ac:dyDescent="0.25">
      <c r="A57" s="12"/>
      <c r="B57" s="28"/>
      <c r="C57" s="13">
        <v>71</v>
      </c>
      <c r="D57" s="13" t="s">
        <v>8</v>
      </c>
      <c r="E57" s="8"/>
      <c r="F57" s="9"/>
      <c r="G57" s="9"/>
      <c r="H57" s="9"/>
      <c r="I57" s="9"/>
    </row>
    <row r="58" spans="1:9" x14ac:dyDescent="0.25">
      <c r="A58" s="12"/>
      <c r="B58" s="28">
        <v>38</v>
      </c>
      <c r="C58" s="13"/>
      <c r="D58" s="28" t="s">
        <v>101</v>
      </c>
      <c r="E58" s="8"/>
      <c r="F58" s="70">
        <v>227</v>
      </c>
      <c r="G58" s="9"/>
      <c r="H58" s="9"/>
      <c r="I58" s="9"/>
    </row>
    <row r="59" spans="1:9" x14ac:dyDescent="0.25">
      <c r="A59" s="12"/>
      <c r="B59" s="28"/>
      <c r="C59" s="13">
        <v>11</v>
      </c>
      <c r="D59" s="13" t="s">
        <v>89</v>
      </c>
      <c r="E59" s="8"/>
      <c r="F59" s="9"/>
      <c r="G59" s="9"/>
      <c r="H59" s="9"/>
      <c r="I59" s="9"/>
    </row>
    <row r="60" spans="1:9" x14ac:dyDescent="0.25">
      <c r="A60" s="12"/>
      <c r="B60" s="28"/>
      <c r="C60" s="13">
        <v>31</v>
      </c>
      <c r="D60" s="13" t="s">
        <v>90</v>
      </c>
      <c r="E60" s="8"/>
      <c r="F60" s="9"/>
      <c r="G60" s="9"/>
      <c r="H60" s="9"/>
      <c r="I60" s="9"/>
    </row>
    <row r="61" spans="1:9" x14ac:dyDescent="0.25">
      <c r="A61" s="12"/>
      <c r="B61" s="28"/>
      <c r="C61" s="13">
        <v>41</v>
      </c>
      <c r="D61" s="13" t="s">
        <v>91</v>
      </c>
      <c r="E61" s="8"/>
      <c r="F61" s="9"/>
      <c r="G61" s="9"/>
      <c r="H61" s="9"/>
      <c r="I61" s="9"/>
    </row>
    <row r="62" spans="1:9" x14ac:dyDescent="0.25">
      <c r="A62" s="12"/>
      <c r="B62" s="28"/>
      <c r="C62" s="13">
        <v>42</v>
      </c>
      <c r="D62" s="13" t="s">
        <v>92</v>
      </c>
      <c r="E62" s="8"/>
      <c r="F62" s="9"/>
      <c r="G62" s="9"/>
      <c r="H62" s="9"/>
      <c r="I62" s="9"/>
    </row>
    <row r="63" spans="1:9" x14ac:dyDescent="0.25">
      <c r="A63" s="12"/>
      <c r="B63" s="28"/>
      <c r="C63" s="13">
        <v>51</v>
      </c>
      <c r="D63" s="13" t="s">
        <v>93</v>
      </c>
      <c r="E63" s="8"/>
      <c r="F63" s="9">
        <v>227.46</v>
      </c>
      <c r="G63" s="9"/>
      <c r="H63" s="9"/>
      <c r="I63" s="9"/>
    </row>
    <row r="64" spans="1:9" x14ac:dyDescent="0.25">
      <c r="A64" s="12"/>
      <c r="B64" s="28"/>
      <c r="C64" s="13">
        <v>61</v>
      </c>
      <c r="D64" s="13" t="s">
        <v>94</v>
      </c>
      <c r="E64" s="8"/>
      <c r="F64" s="9"/>
      <c r="G64" s="9"/>
      <c r="H64" s="9"/>
      <c r="I64" s="9"/>
    </row>
    <row r="65" spans="1:9" x14ac:dyDescent="0.25">
      <c r="A65" s="14"/>
      <c r="B65" s="15"/>
      <c r="C65" s="13">
        <v>71</v>
      </c>
      <c r="D65" s="12" t="s">
        <v>8</v>
      </c>
      <c r="E65" s="8"/>
      <c r="F65" s="70"/>
      <c r="G65" s="70">
        <f>SUM(G69+G71+G75)</f>
        <v>1731.81</v>
      </c>
      <c r="H65" s="70">
        <f>SUM(H69+H71+H75)</f>
        <v>1775.1100000000001</v>
      </c>
      <c r="I65" s="70">
        <f>SUM(I69+I71+I75)</f>
        <v>1819.4900000000002</v>
      </c>
    </row>
    <row r="66" spans="1:9" x14ac:dyDescent="0.25">
      <c r="A66" s="14">
        <v>4</v>
      </c>
      <c r="B66" s="15"/>
      <c r="C66" s="13"/>
      <c r="D66" s="28"/>
      <c r="E66" s="8"/>
      <c r="F66" s="70"/>
      <c r="G66" s="70"/>
      <c r="H66" s="70"/>
      <c r="I66" s="70"/>
    </row>
    <row r="67" spans="1:9" ht="25.5" x14ac:dyDescent="0.25">
      <c r="A67" s="16"/>
      <c r="B67" s="16">
        <v>42</v>
      </c>
      <c r="C67" s="16"/>
      <c r="D67" s="27" t="s">
        <v>36</v>
      </c>
      <c r="E67" s="68">
        <f>SUM(E71+E72+E75)</f>
        <v>107007.49</v>
      </c>
      <c r="F67" s="9">
        <f>SUM(F69+F71+F74+F75)</f>
        <v>84781.709999999992</v>
      </c>
      <c r="G67" s="9"/>
      <c r="H67" s="9"/>
      <c r="I67" s="9"/>
    </row>
    <row r="68" spans="1:9" x14ac:dyDescent="0.25">
      <c r="A68" s="16"/>
      <c r="B68" s="16"/>
      <c r="C68" s="16">
        <v>11</v>
      </c>
      <c r="D68" s="27" t="s">
        <v>89</v>
      </c>
      <c r="E68" s="8"/>
      <c r="F68" s="9"/>
      <c r="G68" s="9"/>
      <c r="H68" s="9"/>
      <c r="I68" s="9"/>
    </row>
    <row r="69" spans="1:9" x14ac:dyDescent="0.25">
      <c r="A69" s="16"/>
      <c r="B69" s="16"/>
      <c r="C69" s="16">
        <v>31</v>
      </c>
      <c r="D69" s="27" t="s">
        <v>90</v>
      </c>
      <c r="E69" s="8"/>
      <c r="F69" s="9">
        <v>530.89</v>
      </c>
      <c r="G69" s="9">
        <v>300</v>
      </c>
      <c r="H69" s="9">
        <v>307.5</v>
      </c>
      <c r="I69" s="9">
        <v>315.19</v>
      </c>
    </row>
    <row r="70" spans="1:9" x14ac:dyDescent="0.25">
      <c r="A70" s="16"/>
      <c r="B70" s="16"/>
      <c r="C70" s="16">
        <v>41</v>
      </c>
      <c r="D70" s="27" t="s">
        <v>91</v>
      </c>
      <c r="E70" s="8"/>
      <c r="F70" s="9"/>
      <c r="G70" s="9"/>
      <c r="H70" s="9"/>
      <c r="I70" s="9"/>
    </row>
    <row r="71" spans="1:9" x14ac:dyDescent="0.25">
      <c r="A71" s="16"/>
      <c r="B71" s="16"/>
      <c r="C71" s="16">
        <v>42</v>
      </c>
      <c r="D71" s="27" t="s">
        <v>92</v>
      </c>
      <c r="E71" s="8">
        <v>66.37</v>
      </c>
      <c r="F71" s="9">
        <v>2200</v>
      </c>
      <c r="G71" s="9">
        <v>1100</v>
      </c>
      <c r="H71" s="9">
        <v>1127.5</v>
      </c>
      <c r="I71" s="9">
        <v>1155.69</v>
      </c>
    </row>
    <row r="72" spans="1:9" x14ac:dyDescent="0.25">
      <c r="A72" s="16"/>
      <c r="B72" s="16"/>
      <c r="C72" s="16">
        <v>51</v>
      </c>
      <c r="D72" s="27" t="s">
        <v>93</v>
      </c>
      <c r="E72" s="8">
        <v>597.26</v>
      </c>
      <c r="F72" s="9"/>
      <c r="G72" s="9"/>
      <c r="H72" s="9"/>
      <c r="I72" s="9"/>
    </row>
    <row r="73" spans="1:9" x14ac:dyDescent="0.25">
      <c r="A73" s="16"/>
      <c r="B73" s="16"/>
      <c r="C73" s="16">
        <v>61</v>
      </c>
      <c r="D73" s="27" t="s">
        <v>94</v>
      </c>
      <c r="E73" s="8"/>
      <c r="F73" s="9"/>
      <c r="G73" s="9"/>
      <c r="H73" s="9"/>
      <c r="I73" s="9"/>
    </row>
    <row r="74" spans="1:9" x14ac:dyDescent="0.25">
      <c r="A74" s="16"/>
      <c r="B74" s="16"/>
      <c r="C74" s="13">
        <v>71</v>
      </c>
      <c r="D74" s="13" t="s">
        <v>8</v>
      </c>
      <c r="E74" s="8"/>
      <c r="F74" s="9">
        <v>331.81</v>
      </c>
      <c r="G74" s="9"/>
      <c r="H74" s="9"/>
      <c r="I74" s="9"/>
    </row>
    <row r="75" spans="1:9" x14ac:dyDescent="0.25">
      <c r="A75" s="16"/>
      <c r="B75" s="16"/>
      <c r="C75" s="13" t="s">
        <v>98</v>
      </c>
      <c r="D75" s="13" t="s">
        <v>99</v>
      </c>
      <c r="E75" s="8">
        <v>106343.86</v>
      </c>
      <c r="F75" s="9">
        <v>81719.009999999995</v>
      </c>
      <c r="G75" s="9">
        <v>331.81</v>
      </c>
      <c r="H75" s="9">
        <v>340.11</v>
      </c>
      <c r="I75" s="9">
        <v>348.61</v>
      </c>
    </row>
    <row r="76" spans="1:9" x14ac:dyDescent="0.25">
      <c r="A76" s="16"/>
      <c r="B76" s="16"/>
      <c r="C76" s="13"/>
      <c r="D76" s="67" t="s">
        <v>100</v>
      </c>
      <c r="E76" s="68">
        <f>SUM(E24+E33+E42+E50+E67)</f>
        <v>1375298.5699999996</v>
      </c>
      <c r="F76" s="69">
        <f>SUM(F24+F33+F42+F58+F67)</f>
        <v>1757272.41</v>
      </c>
      <c r="G76" s="69">
        <f>SUM(G24+G33+G42+G65)</f>
        <v>1589230.09</v>
      </c>
      <c r="H76" s="69">
        <f>SUM(H24+H33+H42+H65)</f>
        <v>1628960.7000000002</v>
      </c>
      <c r="I76" s="69">
        <f>SUM(I24+I33+I42+I65)</f>
        <v>1669685.1699999997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B33" sqref="B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4" t="s">
        <v>38</v>
      </c>
      <c r="B1" s="104"/>
      <c r="C1" s="104"/>
      <c r="D1" s="104"/>
      <c r="E1" s="104"/>
      <c r="F1" s="104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04" t="s">
        <v>23</v>
      </c>
      <c r="B3" s="104"/>
      <c r="C3" s="104"/>
      <c r="D3" s="104"/>
      <c r="E3" s="104"/>
      <c r="F3" s="104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04" t="s">
        <v>4</v>
      </c>
      <c r="B5" s="104"/>
      <c r="C5" s="104"/>
      <c r="D5" s="104"/>
      <c r="E5" s="104"/>
      <c r="F5" s="104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04" t="s">
        <v>57</v>
      </c>
      <c r="B7" s="104"/>
      <c r="C7" s="104"/>
      <c r="D7" s="104"/>
      <c r="E7" s="104"/>
      <c r="F7" s="104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59</v>
      </c>
      <c r="B9" s="20" t="s">
        <v>41</v>
      </c>
      <c r="C9" s="21" t="s">
        <v>42</v>
      </c>
      <c r="D9" s="21" t="s">
        <v>39</v>
      </c>
      <c r="E9" s="21" t="s">
        <v>31</v>
      </c>
      <c r="F9" s="21" t="s">
        <v>40</v>
      </c>
    </row>
    <row r="10" spans="1:6" x14ac:dyDescent="0.25">
      <c r="A10" s="41" t="s">
        <v>0</v>
      </c>
      <c r="B10" s="40"/>
      <c r="C10" s="39"/>
      <c r="D10" s="39"/>
      <c r="E10" s="39"/>
      <c r="F10" s="39"/>
    </row>
    <row r="11" spans="1:6" x14ac:dyDescent="0.25">
      <c r="A11" s="26" t="s">
        <v>64</v>
      </c>
      <c r="B11" s="39"/>
      <c r="C11" s="39"/>
      <c r="D11" s="39"/>
      <c r="E11" s="39"/>
      <c r="F11" s="39"/>
    </row>
    <row r="12" spans="1:6" x14ac:dyDescent="0.25">
      <c r="A12" s="13" t="s">
        <v>65</v>
      </c>
      <c r="B12" s="9"/>
      <c r="C12" s="9"/>
      <c r="D12" s="9"/>
      <c r="E12" s="9"/>
      <c r="F12" s="9"/>
    </row>
    <row r="13" spans="1:6" x14ac:dyDescent="0.25">
      <c r="A13" s="12" t="s">
        <v>34</v>
      </c>
      <c r="B13" s="9"/>
      <c r="C13" s="9"/>
      <c r="D13" s="9"/>
      <c r="E13" s="9"/>
      <c r="F13" s="9"/>
    </row>
    <row r="14" spans="1:6" ht="25.5" x14ac:dyDescent="0.25">
      <c r="A14" s="11" t="s">
        <v>62</v>
      </c>
      <c r="B14" s="8"/>
      <c r="C14" s="9"/>
      <c r="D14" s="9"/>
      <c r="E14" s="9"/>
      <c r="F14" s="9"/>
    </row>
    <row r="15" spans="1:6" ht="25.5" x14ac:dyDescent="0.25">
      <c r="A15" s="18" t="s">
        <v>63</v>
      </c>
      <c r="B15" s="8"/>
      <c r="C15" s="9"/>
      <c r="D15" s="9"/>
      <c r="E15" s="9"/>
      <c r="F15" s="9"/>
    </row>
    <row r="16" spans="1:6" x14ac:dyDescent="0.25">
      <c r="A16" s="41" t="s">
        <v>60</v>
      </c>
      <c r="B16" s="8"/>
      <c r="C16" s="9"/>
      <c r="D16" s="9"/>
      <c r="E16" s="9"/>
      <c r="F16" s="10"/>
    </row>
    <row r="17" spans="1:6" x14ac:dyDescent="0.25">
      <c r="A17" s="13" t="s">
        <v>61</v>
      </c>
      <c r="B17" s="8"/>
      <c r="C17" s="9"/>
      <c r="D17" s="9"/>
      <c r="E17" s="9"/>
      <c r="F17" s="10"/>
    </row>
    <row r="20" spans="1:6" ht="15.75" customHeight="1" x14ac:dyDescent="0.25">
      <c r="A20" s="104" t="s">
        <v>58</v>
      </c>
      <c r="B20" s="104"/>
      <c r="C20" s="104"/>
      <c r="D20" s="104"/>
      <c r="E20" s="104"/>
      <c r="F20" s="104"/>
    </row>
    <row r="21" spans="1:6" ht="18" x14ac:dyDescent="0.25">
      <c r="A21" s="25"/>
      <c r="B21" s="25"/>
      <c r="C21" s="25"/>
      <c r="D21" s="25"/>
      <c r="E21" s="5"/>
      <c r="F21" s="5"/>
    </row>
    <row r="22" spans="1:6" ht="25.5" x14ac:dyDescent="0.25">
      <c r="A22" s="21" t="s">
        <v>59</v>
      </c>
      <c r="B22" s="20" t="s">
        <v>41</v>
      </c>
      <c r="C22" s="21" t="s">
        <v>42</v>
      </c>
      <c r="D22" s="21" t="s">
        <v>39</v>
      </c>
      <c r="E22" s="21" t="s">
        <v>31</v>
      </c>
      <c r="F22" s="21" t="s">
        <v>40</v>
      </c>
    </row>
    <row r="23" spans="1:6" x14ac:dyDescent="0.25">
      <c r="A23" s="41" t="s">
        <v>1</v>
      </c>
      <c r="B23" s="40"/>
      <c r="C23" s="39"/>
      <c r="D23" s="39"/>
      <c r="E23" s="39"/>
      <c r="F23" s="39"/>
    </row>
    <row r="24" spans="1:6" ht="15.75" customHeight="1" x14ac:dyDescent="0.25">
      <c r="A24" s="26" t="s">
        <v>64</v>
      </c>
      <c r="B24" s="8"/>
      <c r="C24" s="9"/>
      <c r="D24" s="9"/>
      <c r="E24" s="9"/>
      <c r="F24" s="9"/>
    </row>
    <row r="25" spans="1:6" x14ac:dyDescent="0.25">
      <c r="A25" s="13" t="s">
        <v>65</v>
      </c>
      <c r="B25" s="8"/>
      <c r="C25" s="9"/>
      <c r="D25" s="9"/>
      <c r="E25" s="9"/>
      <c r="F25" s="9"/>
    </row>
    <row r="26" spans="1:6" x14ac:dyDescent="0.25">
      <c r="A26" s="12" t="s">
        <v>34</v>
      </c>
      <c r="B26" s="8"/>
      <c r="C26" s="9"/>
      <c r="D26" s="9"/>
      <c r="E26" s="9"/>
      <c r="F26" s="9"/>
    </row>
    <row r="27" spans="1:6" x14ac:dyDescent="0.25">
      <c r="A27" s="26" t="s">
        <v>66</v>
      </c>
      <c r="B27" s="8"/>
      <c r="C27" s="9"/>
      <c r="D27" s="9"/>
      <c r="E27" s="9"/>
      <c r="F27" s="9"/>
    </row>
    <row r="28" spans="1:6" x14ac:dyDescent="0.25">
      <c r="A28" s="13" t="s">
        <v>67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B20" sqref="B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4" t="s">
        <v>38</v>
      </c>
      <c r="B1" s="104"/>
      <c r="C1" s="104"/>
      <c r="D1" s="104"/>
      <c r="E1" s="104"/>
      <c r="F1" s="10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4" t="s">
        <v>23</v>
      </c>
      <c r="B3" s="104"/>
      <c r="C3" s="104"/>
      <c r="D3" s="104"/>
      <c r="E3" s="105"/>
      <c r="F3" s="10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4" t="s">
        <v>4</v>
      </c>
      <c r="B5" s="106"/>
      <c r="C5" s="106"/>
      <c r="D5" s="106"/>
      <c r="E5" s="106"/>
      <c r="F5" s="10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4" t="s">
        <v>13</v>
      </c>
      <c r="B7" s="125"/>
      <c r="C7" s="125"/>
      <c r="D7" s="125"/>
      <c r="E7" s="125"/>
      <c r="F7" s="12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59</v>
      </c>
      <c r="B9" s="20" t="s">
        <v>41</v>
      </c>
      <c r="C9" s="21" t="s">
        <v>42</v>
      </c>
      <c r="D9" s="21" t="s">
        <v>39</v>
      </c>
      <c r="E9" s="21" t="s">
        <v>31</v>
      </c>
      <c r="F9" s="21" t="s">
        <v>40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4" t="s">
        <v>38</v>
      </c>
      <c r="B1" s="104"/>
      <c r="C1" s="104"/>
      <c r="D1" s="104"/>
      <c r="E1" s="104"/>
      <c r="F1" s="104"/>
      <c r="G1" s="104"/>
      <c r="H1" s="10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4" t="s">
        <v>23</v>
      </c>
      <c r="B3" s="104"/>
      <c r="C3" s="104"/>
      <c r="D3" s="104"/>
      <c r="E3" s="104"/>
      <c r="F3" s="104"/>
      <c r="G3" s="104"/>
      <c r="H3" s="10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4" t="s">
        <v>68</v>
      </c>
      <c r="B5" s="104"/>
      <c r="C5" s="104"/>
      <c r="D5" s="104"/>
      <c r="E5" s="104"/>
      <c r="F5" s="104"/>
      <c r="G5" s="104"/>
      <c r="H5" s="10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37</v>
      </c>
      <c r="D7" s="20" t="s">
        <v>41</v>
      </c>
      <c r="E7" s="21" t="s">
        <v>42</v>
      </c>
      <c r="F7" s="21" t="s">
        <v>39</v>
      </c>
      <c r="G7" s="21" t="s">
        <v>31</v>
      </c>
      <c r="H7" s="21" t="s">
        <v>40</v>
      </c>
    </row>
    <row r="8" spans="1:8" x14ac:dyDescent="0.25">
      <c r="A8" s="39"/>
      <c r="B8" s="40"/>
      <c r="C8" s="38" t="s">
        <v>70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73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6" sqref="A1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4" t="s">
        <v>38</v>
      </c>
      <c r="B1" s="104"/>
      <c r="C1" s="104"/>
      <c r="D1" s="104"/>
      <c r="E1" s="104"/>
      <c r="F1" s="104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04" t="s">
        <v>23</v>
      </c>
      <c r="B3" s="104"/>
      <c r="C3" s="104"/>
      <c r="D3" s="104"/>
      <c r="E3" s="104"/>
      <c r="F3" s="104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04" t="s">
        <v>69</v>
      </c>
      <c r="B5" s="104"/>
      <c r="C5" s="104"/>
      <c r="D5" s="104"/>
      <c r="E5" s="104"/>
      <c r="F5" s="104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59</v>
      </c>
      <c r="B7" s="20" t="s">
        <v>41</v>
      </c>
      <c r="C7" s="21" t="s">
        <v>42</v>
      </c>
      <c r="D7" s="21" t="s">
        <v>39</v>
      </c>
      <c r="E7" s="21" t="s">
        <v>31</v>
      </c>
      <c r="F7" s="21" t="s">
        <v>40</v>
      </c>
    </row>
    <row r="8" spans="1:6" x14ac:dyDescent="0.25">
      <c r="A8" s="11" t="s">
        <v>70</v>
      </c>
      <c r="B8" s="8"/>
      <c r="C8" s="9"/>
      <c r="D8" s="9"/>
      <c r="E8" s="9"/>
      <c r="F8" s="9"/>
    </row>
    <row r="9" spans="1:6" ht="25.5" x14ac:dyDescent="0.25">
      <c r="A9" s="11" t="s">
        <v>71</v>
      </c>
      <c r="B9" s="8"/>
      <c r="C9" s="9"/>
      <c r="D9" s="9"/>
      <c r="E9" s="9"/>
      <c r="F9" s="9"/>
    </row>
    <row r="10" spans="1:6" ht="25.5" x14ac:dyDescent="0.25">
      <c r="A10" s="18" t="s">
        <v>72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73</v>
      </c>
      <c r="B12" s="8"/>
      <c r="C12" s="9"/>
      <c r="D12" s="9"/>
      <c r="E12" s="9"/>
      <c r="F12" s="9"/>
    </row>
    <row r="13" spans="1:6" x14ac:dyDescent="0.25">
      <c r="A13" s="26" t="s">
        <v>64</v>
      </c>
      <c r="B13" s="8"/>
      <c r="C13" s="9"/>
      <c r="D13" s="9"/>
      <c r="E13" s="9"/>
      <c r="F13" s="9"/>
    </row>
    <row r="14" spans="1:6" x14ac:dyDescent="0.25">
      <c r="A14" s="13" t="s">
        <v>65</v>
      </c>
      <c r="B14" s="8"/>
      <c r="C14" s="9"/>
      <c r="D14" s="9"/>
      <c r="E14" s="9"/>
      <c r="F14" s="10"/>
    </row>
    <row r="15" spans="1:6" x14ac:dyDescent="0.25">
      <c r="A15" s="26" t="s">
        <v>66</v>
      </c>
      <c r="B15" s="8"/>
      <c r="C15" s="9"/>
      <c r="D15" s="9"/>
      <c r="E15" s="9"/>
      <c r="F15" s="10"/>
    </row>
    <row r="16" spans="1:6" x14ac:dyDescent="0.25">
      <c r="A16" s="13" t="s">
        <v>67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opLeftCell="A37" workbookViewId="0">
      <selection activeCell="D67" sqref="D6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04" t="s">
        <v>38</v>
      </c>
      <c r="B1" s="104"/>
      <c r="C1" s="104"/>
      <c r="D1" s="104"/>
      <c r="E1" s="104"/>
      <c r="F1" s="104"/>
      <c r="G1" s="104"/>
      <c r="H1" s="104"/>
      <c r="I1" s="10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04" t="s">
        <v>22</v>
      </c>
      <c r="B3" s="106"/>
      <c r="C3" s="106"/>
      <c r="D3" s="106"/>
      <c r="E3" s="106"/>
      <c r="F3" s="106"/>
      <c r="G3" s="106"/>
      <c r="H3" s="106"/>
      <c r="I3" s="10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4" t="s">
        <v>24</v>
      </c>
      <c r="B5" s="145"/>
      <c r="C5" s="146"/>
      <c r="D5" s="20" t="s">
        <v>25</v>
      </c>
      <c r="E5" s="20" t="s">
        <v>41</v>
      </c>
      <c r="F5" s="21" t="s">
        <v>42</v>
      </c>
      <c r="G5" s="21" t="s">
        <v>39</v>
      </c>
      <c r="H5" s="21" t="s">
        <v>31</v>
      </c>
      <c r="I5" s="21" t="s">
        <v>40</v>
      </c>
    </row>
    <row r="6" spans="1:9" ht="15" customHeight="1" x14ac:dyDescent="0.25">
      <c r="A6" s="132">
        <v>2204</v>
      </c>
      <c r="B6" s="133"/>
      <c r="C6" s="134"/>
      <c r="D6" s="78" t="s">
        <v>102</v>
      </c>
      <c r="E6" s="8"/>
      <c r="F6" s="9"/>
      <c r="G6" s="9"/>
      <c r="H6" s="9"/>
      <c r="I6" s="9"/>
    </row>
    <row r="7" spans="1:9" ht="15" customHeight="1" x14ac:dyDescent="0.25">
      <c r="A7" s="132" t="s">
        <v>103</v>
      </c>
      <c r="B7" s="133"/>
      <c r="C7" s="134"/>
      <c r="D7" s="78" t="s">
        <v>104</v>
      </c>
      <c r="E7" s="89">
        <f>SUM(E9+E18)</f>
        <v>124845.29999999999</v>
      </c>
      <c r="F7" s="69">
        <v>123014</v>
      </c>
      <c r="G7" s="69">
        <v>124659</v>
      </c>
      <c r="H7" s="69">
        <v>127776</v>
      </c>
      <c r="I7" s="69">
        <v>130970</v>
      </c>
    </row>
    <row r="8" spans="1:9" ht="15" customHeight="1" x14ac:dyDescent="0.25">
      <c r="A8" s="141">
        <v>11</v>
      </c>
      <c r="B8" s="142"/>
      <c r="C8" s="143"/>
      <c r="D8" s="81" t="s">
        <v>89</v>
      </c>
      <c r="E8" s="8"/>
      <c r="F8" s="9"/>
      <c r="G8" s="9"/>
      <c r="H8" s="9"/>
      <c r="I8" s="10"/>
    </row>
    <row r="9" spans="1:9" x14ac:dyDescent="0.25">
      <c r="A9" s="129">
        <v>3</v>
      </c>
      <c r="B9" s="130"/>
      <c r="C9" s="131"/>
      <c r="D9" s="90" t="s">
        <v>105</v>
      </c>
      <c r="E9" s="89">
        <f>SUM(E11+E16)</f>
        <v>122708.29999999999</v>
      </c>
      <c r="F9" s="69">
        <f>SUM(F11+F16)</f>
        <v>123013.66</v>
      </c>
      <c r="G9" s="69">
        <f>SUM(G11+G16)</f>
        <v>124659.49</v>
      </c>
      <c r="H9" s="69">
        <f>SUM(H11+H16)</f>
        <v>127775.98</v>
      </c>
      <c r="I9" s="91">
        <f>SUM(I11+I16)</f>
        <v>130970.32999999999</v>
      </c>
    </row>
    <row r="10" spans="1:9" x14ac:dyDescent="0.25">
      <c r="A10" s="138">
        <v>31</v>
      </c>
      <c r="B10" s="139"/>
      <c r="C10" s="140"/>
      <c r="D10" s="90" t="s">
        <v>11</v>
      </c>
      <c r="E10" s="8"/>
      <c r="F10" s="69"/>
      <c r="G10" s="69"/>
      <c r="H10" s="69"/>
      <c r="I10" s="91"/>
    </row>
    <row r="11" spans="1:9" x14ac:dyDescent="0.25">
      <c r="A11" s="135">
        <v>32</v>
      </c>
      <c r="B11" s="136"/>
      <c r="C11" s="137"/>
      <c r="D11" s="78" t="s">
        <v>26</v>
      </c>
      <c r="E11" s="89">
        <f>SUM(E12+E13+E14+E15)</f>
        <v>122650.29999999999</v>
      </c>
      <c r="F11" s="69">
        <f>SUM(F12+F13+F14+F15)</f>
        <v>122933.66</v>
      </c>
      <c r="G11" s="69">
        <f>SUM(G12+G13+G14+G15)</f>
        <v>124579.49</v>
      </c>
      <c r="H11" s="69">
        <f>SUM(H12+H13+H14+H15)</f>
        <v>127693.98</v>
      </c>
      <c r="I11" s="91">
        <f>SUM(I12+I13+I14+I15)</f>
        <v>130886.32999999999</v>
      </c>
    </row>
    <row r="12" spans="1:9" ht="15" customHeight="1" x14ac:dyDescent="0.25">
      <c r="A12" s="74">
        <v>321</v>
      </c>
      <c r="B12" s="75"/>
      <c r="C12" s="76"/>
      <c r="D12" s="73" t="s">
        <v>106</v>
      </c>
      <c r="E12" s="8">
        <v>34234.120000000003</v>
      </c>
      <c r="F12" s="9">
        <v>40015.03</v>
      </c>
      <c r="G12" s="9">
        <v>40571.01</v>
      </c>
      <c r="H12" s="9">
        <v>41585.29</v>
      </c>
      <c r="I12" s="10">
        <v>42624.91</v>
      </c>
    </row>
    <row r="13" spans="1:9" ht="14.25" customHeight="1" x14ac:dyDescent="0.25">
      <c r="A13" s="74">
        <v>322</v>
      </c>
      <c r="B13" s="75"/>
      <c r="C13" s="76"/>
      <c r="D13" s="73" t="s">
        <v>107</v>
      </c>
      <c r="E13" s="8">
        <v>49538.81</v>
      </c>
      <c r="F13" s="9">
        <v>53200</v>
      </c>
      <c r="G13" s="9">
        <v>53386</v>
      </c>
      <c r="H13" s="9">
        <v>54720.65</v>
      </c>
      <c r="I13" s="10">
        <v>56088.68</v>
      </c>
    </row>
    <row r="14" spans="1:9" ht="15" customHeight="1" x14ac:dyDescent="0.25">
      <c r="A14" s="74">
        <v>323</v>
      </c>
      <c r="B14" s="75"/>
      <c r="C14" s="76"/>
      <c r="D14" s="73" t="s">
        <v>108</v>
      </c>
      <c r="E14" s="8">
        <v>33725.18</v>
      </c>
      <c r="F14" s="9">
        <v>25923</v>
      </c>
      <c r="G14" s="9">
        <v>28799</v>
      </c>
      <c r="H14" s="9">
        <v>29518.98</v>
      </c>
      <c r="I14" s="10">
        <v>30256.95</v>
      </c>
    </row>
    <row r="15" spans="1:9" x14ac:dyDescent="0.25">
      <c r="A15" s="74">
        <v>329</v>
      </c>
      <c r="B15" s="75"/>
      <c r="C15" s="76"/>
      <c r="D15" s="73" t="s">
        <v>109</v>
      </c>
      <c r="E15" s="8">
        <v>5152.1899999999996</v>
      </c>
      <c r="F15" s="9">
        <v>3795.63</v>
      </c>
      <c r="G15" s="9">
        <v>1823.48</v>
      </c>
      <c r="H15" s="9">
        <v>1869.06</v>
      </c>
      <c r="I15" s="10">
        <v>1915.79</v>
      </c>
    </row>
    <row r="16" spans="1:9" x14ac:dyDescent="0.25">
      <c r="A16" s="74">
        <v>34</v>
      </c>
      <c r="B16" s="75"/>
      <c r="C16" s="76"/>
      <c r="D16" s="73" t="s">
        <v>97</v>
      </c>
      <c r="E16" s="89">
        <v>58</v>
      </c>
      <c r="F16" s="70">
        <v>80</v>
      </c>
      <c r="G16" s="69">
        <v>80</v>
      </c>
      <c r="H16" s="69">
        <v>82</v>
      </c>
      <c r="I16" s="91">
        <v>84</v>
      </c>
    </row>
    <row r="17" spans="1:9" ht="15" customHeight="1" x14ac:dyDescent="0.25">
      <c r="A17" s="74">
        <v>343</v>
      </c>
      <c r="B17" s="75"/>
      <c r="C17" s="76"/>
      <c r="D17" s="73" t="s">
        <v>110</v>
      </c>
      <c r="E17" s="8">
        <v>57.95</v>
      </c>
      <c r="F17" s="9">
        <v>79.64</v>
      </c>
      <c r="G17" s="9">
        <v>80</v>
      </c>
      <c r="H17" s="9">
        <v>81.64</v>
      </c>
      <c r="I17" s="10">
        <v>83.68</v>
      </c>
    </row>
    <row r="18" spans="1:9" x14ac:dyDescent="0.25">
      <c r="A18" s="74">
        <v>37</v>
      </c>
      <c r="B18" s="75"/>
      <c r="C18" s="76"/>
      <c r="D18" s="73"/>
      <c r="E18" s="89">
        <v>2137</v>
      </c>
      <c r="F18" s="9"/>
      <c r="G18" s="9"/>
      <c r="H18" s="9"/>
      <c r="I18" s="10"/>
    </row>
    <row r="19" spans="1:9" x14ac:dyDescent="0.25">
      <c r="A19" s="74">
        <v>372</v>
      </c>
      <c r="B19" s="75"/>
      <c r="C19" s="76"/>
      <c r="D19" s="73"/>
      <c r="E19" s="8">
        <v>2137.33</v>
      </c>
      <c r="F19" s="9"/>
      <c r="G19" s="9"/>
      <c r="H19" s="9"/>
      <c r="I19" s="10"/>
    </row>
    <row r="20" spans="1:9" ht="25.5" x14ac:dyDescent="0.25">
      <c r="A20" s="92">
        <v>4</v>
      </c>
      <c r="B20" s="93"/>
      <c r="C20" s="94"/>
      <c r="D20" s="90" t="s">
        <v>12</v>
      </c>
      <c r="E20" s="89"/>
      <c r="F20" s="9"/>
      <c r="G20" s="9"/>
      <c r="H20" s="9"/>
      <c r="I20" s="10"/>
    </row>
    <row r="21" spans="1:9" ht="38.25" x14ac:dyDescent="0.25">
      <c r="A21" s="92">
        <v>42</v>
      </c>
      <c r="B21" s="93"/>
      <c r="C21" s="94"/>
      <c r="D21" s="90" t="s">
        <v>36</v>
      </c>
      <c r="E21" s="89"/>
      <c r="F21" s="9"/>
      <c r="G21" s="9"/>
      <c r="H21" s="9"/>
      <c r="I21" s="10"/>
    </row>
    <row r="22" spans="1:9" x14ac:dyDescent="0.25">
      <c r="A22" s="74">
        <v>422</v>
      </c>
      <c r="B22" s="75"/>
      <c r="C22" s="76"/>
      <c r="D22" s="73" t="s">
        <v>111</v>
      </c>
      <c r="E22" s="8"/>
      <c r="F22" s="9"/>
      <c r="G22" s="9"/>
      <c r="H22" s="9"/>
      <c r="I22" s="10"/>
    </row>
    <row r="23" spans="1:9" x14ac:dyDescent="0.25">
      <c r="A23" s="132" t="s">
        <v>112</v>
      </c>
      <c r="B23" s="133"/>
      <c r="C23" s="134"/>
      <c r="D23" s="78" t="s">
        <v>113</v>
      </c>
      <c r="E23" s="68">
        <v>1122417</v>
      </c>
      <c r="F23" s="69">
        <v>1444749</v>
      </c>
      <c r="G23" s="69">
        <v>1444549</v>
      </c>
      <c r="H23" s="69">
        <v>1480662</v>
      </c>
      <c r="I23" s="69">
        <v>1517679</v>
      </c>
    </row>
    <row r="24" spans="1:9" x14ac:dyDescent="0.25">
      <c r="A24" s="132">
        <v>51036</v>
      </c>
      <c r="B24" s="133"/>
      <c r="C24" s="134"/>
      <c r="D24" s="78" t="s">
        <v>114</v>
      </c>
      <c r="E24" s="89"/>
      <c r="F24" s="70"/>
      <c r="G24" s="70"/>
      <c r="H24" s="70"/>
      <c r="I24" s="70"/>
    </row>
    <row r="25" spans="1:9" x14ac:dyDescent="0.25">
      <c r="A25" s="129">
        <v>3</v>
      </c>
      <c r="B25" s="130"/>
      <c r="C25" s="131"/>
      <c r="D25" s="90" t="s">
        <v>105</v>
      </c>
      <c r="E25" s="89">
        <f>SUM(E26+E30)</f>
        <v>1122417.3700000001</v>
      </c>
      <c r="F25" s="69">
        <f>SUM(F26+F30)</f>
        <v>1444749.3</v>
      </c>
      <c r="G25" s="69">
        <f>SUM(G26+G30)</f>
        <v>1444549</v>
      </c>
      <c r="H25" s="69">
        <f>SUM(H26+H30)</f>
        <v>1480662.23</v>
      </c>
      <c r="I25" s="69">
        <f>SUM(I26+I30)</f>
        <v>1517679.2999999998</v>
      </c>
    </row>
    <row r="26" spans="1:9" x14ac:dyDescent="0.25">
      <c r="A26" s="129">
        <v>31</v>
      </c>
      <c r="B26" s="130"/>
      <c r="C26" s="131"/>
      <c r="D26" s="90" t="s">
        <v>11</v>
      </c>
      <c r="E26" s="89">
        <f>SUM(E27+E28+E29)</f>
        <v>1119454.3700000001</v>
      </c>
      <c r="F26" s="70">
        <f>SUM(F27+F28+F29)</f>
        <v>1440979</v>
      </c>
      <c r="G26" s="70">
        <f>SUM(G27+G28+G29)</f>
        <v>1440979</v>
      </c>
      <c r="H26" s="70">
        <f>SUM(H27+H28+H29)</f>
        <v>1477002.98</v>
      </c>
      <c r="I26" s="70">
        <f>SUM(I27+I28+I29)</f>
        <v>1513928.5599999998</v>
      </c>
    </row>
    <row r="27" spans="1:9" x14ac:dyDescent="0.25">
      <c r="A27" s="71">
        <v>311</v>
      </c>
      <c r="B27" s="72"/>
      <c r="C27" s="73"/>
      <c r="D27" s="73" t="s">
        <v>115</v>
      </c>
      <c r="E27" s="8">
        <v>927092.26</v>
      </c>
      <c r="F27" s="9">
        <v>1152380</v>
      </c>
      <c r="G27" s="9">
        <v>1152380</v>
      </c>
      <c r="H27" s="9">
        <v>1181189</v>
      </c>
      <c r="I27" s="9">
        <v>1210719.24</v>
      </c>
    </row>
    <row r="28" spans="1:9" x14ac:dyDescent="0.25">
      <c r="A28" s="71">
        <v>312</v>
      </c>
      <c r="B28" s="72"/>
      <c r="C28" s="73"/>
      <c r="D28" s="73" t="s">
        <v>116</v>
      </c>
      <c r="E28" s="8">
        <v>38970.49</v>
      </c>
      <c r="F28" s="9">
        <v>43238</v>
      </c>
      <c r="G28" s="9">
        <v>43238</v>
      </c>
      <c r="H28" s="9">
        <v>44318.95</v>
      </c>
      <c r="I28" s="9">
        <v>45426.92</v>
      </c>
    </row>
    <row r="29" spans="1:9" x14ac:dyDescent="0.25">
      <c r="A29" s="71">
        <v>313</v>
      </c>
      <c r="B29" s="72"/>
      <c r="C29" s="73"/>
      <c r="D29" s="73" t="s">
        <v>117</v>
      </c>
      <c r="E29" s="8">
        <v>153391.62</v>
      </c>
      <c r="F29" s="9">
        <v>245361</v>
      </c>
      <c r="G29" s="9">
        <v>245361</v>
      </c>
      <c r="H29" s="9">
        <v>251495.03</v>
      </c>
      <c r="I29" s="9">
        <v>257782.39999999999</v>
      </c>
    </row>
    <row r="30" spans="1:9" x14ac:dyDescent="0.25">
      <c r="A30" s="138">
        <v>32</v>
      </c>
      <c r="B30" s="139"/>
      <c r="C30" s="140"/>
      <c r="D30" s="90" t="s">
        <v>26</v>
      </c>
      <c r="E30" s="68">
        <v>2963</v>
      </c>
      <c r="F30" s="70">
        <f>SUM(F31+F32)</f>
        <v>3770.3</v>
      </c>
      <c r="G30" s="70">
        <v>3570</v>
      </c>
      <c r="H30" s="70">
        <f>SUM(H31+H32)</f>
        <v>3659.25</v>
      </c>
      <c r="I30" s="70">
        <f>SUM(I31+I32)</f>
        <v>3750.7400000000002</v>
      </c>
    </row>
    <row r="31" spans="1:9" x14ac:dyDescent="0.25">
      <c r="A31" s="74">
        <v>323</v>
      </c>
      <c r="B31" s="75"/>
      <c r="C31" s="76"/>
      <c r="D31" s="73" t="s">
        <v>118</v>
      </c>
      <c r="E31" s="8"/>
      <c r="F31" s="9">
        <v>570</v>
      </c>
      <c r="G31" s="9">
        <v>570</v>
      </c>
      <c r="H31" s="9">
        <v>584.25</v>
      </c>
      <c r="I31" s="9">
        <v>598.86</v>
      </c>
    </row>
    <row r="32" spans="1:9" x14ac:dyDescent="0.25">
      <c r="A32" s="141">
        <v>329</v>
      </c>
      <c r="B32" s="142"/>
      <c r="C32" s="143"/>
      <c r="D32" s="95" t="s">
        <v>119</v>
      </c>
      <c r="E32" s="8">
        <v>2963.04</v>
      </c>
      <c r="F32" s="9">
        <v>3200.3</v>
      </c>
      <c r="G32" s="9">
        <v>3000</v>
      </c>
      <c r="H32" s="9">
        <v>3075</v>
      </c>
      <c r="I32" s="9">
        <v>3151.88</v>
      </c>
    </row>
    <row r="33" spans="1:9" ht="25.5" x14ac:dyDescent="0.25">
      <c r="A33" s="92">
        <v>4</v>
      </c>
      <c r="B33" s="93"/>
      <c r="C33" s="94"/>
      <c r="D33" s="90" t="s">
        <v>12</v>
      </c>
      <c r="E33" s="89"/>
      <c r="F33" s="9"/>
      <c r="G33" s="9"/>
      <c r="H33" s="9"/>
      <c r="I33" s="10"/>
    </row>
    <row r="34" spans="1:9" ht="38.25" x14ac:dyDescent="0.25">
      <c r="A34" s="92">
        <v>42</v>
      </c>
      <c r="B34" s="93"/>
      <c r="C34" s="94"/>
      <c r="D34" s="90" t="s">
        <v>36</v>
      </c>
      <c r="E34" s="89"/>
      <c r="F34" s="9"/>
      <c r="G34" s="9"/>
      <c r="H34" s="9"/>
      <c r="I34" s="10"/>
    </row>
    <row r="35" spans="1:9" x14ac:dyDescent="0.25">
      <c r="A35" s="74">
        <v>422</v>
      </c>
      <c r="B35" s="75"/>
      <c r="C35" s="76"/>
      <c r="D35" s="87" t="s">
        <v>111</v>
      </c>
      <c r="E35" s="8"/>
      <c r="F35" s="9"/>
      <c r="G35" s="9"/>
      <c r="H35" s="9"/>
      <c r="I35" s="10"/>
    </row>
    <row r="36" spans="1:9" ht="25.5" x14ac:dyDescent="0.25">
      <c r="A36" s="132" t="s">
        <v>120</v>
      </c>
      <c r="B36" s="133"/>
      <c r="C36" s="134"/>
      <c r="D36" s="78" t="s">
        <v>121</v>
      </c>
      <c r="E36" s="68">
        <f>SUM(E37+E49+E62+E67+E78+E83)</f>
        <v>19572.399999999998</v>
      </c>
      <c r="F36" s="70">
        <f>SUM(F37+F49+F62+F67+F78+F83)</f>
        <v>43802.119999999995</v>
      </c>
      <c r="G36" s="70">
        <f>SUM(G37+G49+G62+G67+G78+G83)</f>
        <v>18213</v>
      </c>
      <c r="H36" s="70">
        <f>SUM(H37+H49+H62+H67+H78+H83)</f>
        <v>18667.88</v>
      </c>
      <c r="I36" s="70">
        <f>SUM(I37+I49+I62+I67+I78+I83)</f>
        <v>19135.03</v>
      </c>
    </row>
    <row r="37" spans="1:9" x14ac:dyDescent="0.25">
      <c r="A37" s="96">
        <v>31</v>
      </c>
      <c r="B37" s="80"/>
      <c r="C37" s="81"/>
      <c r="D37" s="97" t="s">
        <v>90</v>
      </c>
      <c r="E37" s="89">
        <v>2239</v>
      </c>
      <c r="F37" s="70">
        <f>SUM(F38+F46)</f>
        <v>3836</v>
      </c>
      <c r="G37" s="70">
        <f>SUM(G38+G46)</f>
        <v>3050</v>
      </c>
      <c r="H37" s="70">
        <f>SUM(H38+H46)</f>
        <v>3126.25</v>
      </c>
      <c r="I37" s="70">
        <f>SUM(I38+I46)</f>
        <v>3204.2799999999997</v>
      </c>
    </row>
    <row r="38" spans="1:9" x14ac:dyDescent="0.25">
      <c r="A38" s="96">
        <v>3</v>
      </c>
      <c r="B38" s="80"/>
      <c r="C38" s="81"/>
      <c r="D38" s="97" t="s">
        <v>105</v>
      </c>
      <c r="E38" s="89">
        <f>SUM(E39+E41)</f>
        <v>2238.6400000000003</v>
      </c>
      <c r="F38" s="70">
        <f>SUM(F39+F41)</f>
        <v>3305</v>
      </c>
      <c r="G38" s="70">
        <f>SUM(G39+G41)</f>
        <v>2750</v>
      </c>
      <c r="H38" s="70">
        <f>SUM(H39+H41)</f>
        <v>2818.25</v>
      </c>
      <c r="I38" s="70">
        <f>SUM(I39+I41)</f>
        <v>2889.2799999999997</v>
      </c>
    </row>
    <row r="39" spans="1:9" x14ac:dyDescent="0.25">
      <c r="A39" s="96">
        <v>31</v>
      </c>
      <c r="B39" s="80"/>
      <c r="C39" s="81"/>
      <c r="D39" s="97" t="s">
        <v>11</v>
      </c>
      <c r="E39" s="68">
        <v>1115</v>
      </c>
      <c r="F39" s="70">
        <v>700</v>
      </c>
      <c r="G39" s="70">
        <v>500</v>
      </c>
      <c r="H39" s="70">
        <v>512</v>
      </c>
      <c r="I39" s="70">
        <v>525</v>
      </c>
    </row>
    <row r="40" spans="1:9" x14ac:dyDescent="0.25">
      <c r="A40" s="79">
        <v>312</v>
      </c>
      <c r="B40" s="80"/>
      <c r="C40" s="81"/>
      <c r="D40" s="95" t="s">
        <v>116</v>
      </c>
      <c r="E40" s="8">
        <v>1114.8800000000001</v>
      </c>
      <c r="F40" s="9">
        <v>700</v>
      </c>
      <c r="G40" s="9">
        <v>500</v>
      </c>
      <c r="H40" s="9">
        <v>512</v>
      </c>
      <c r="I40" s="9">
        <v>525.30999999999995</v>
      </c>
    </row>
    <row r="41" spans="1:9" x14ac:dyDescent="0.25">
      <c r="A41" s="96">
        <v>32</v>
      </c>
      <c r="B41" s="80"/>
      <c r="C41" s="81"/>
      <c r="D41" s="97" t="s">
        <v>26</v>
      </c>
      <c r="E41" s="89">
        <v>1123.6400000000001</v>
      </c>
      <c r="F41" s="70">
        <f>SUM(F42+F43+F44+F45)</f>
        <v>2605</v>
      </c>
      <c r="G41" s="70">
        <f>SUM(G42+G43+G44+G45)</f>
        <v>2250</v>
      </c>
      <c r="H41" s="70">
        <f>SUM(H42+H43+H44+H45)</f>
        <v>2306.25</v>
      </c>
      <c r="I41" s="70">
        <f>SUM(I42+I43+I44+I45)</f>
        <v>2364.2799999999997</v>
      </c>
    </row>
    <row r="42" spans="1:9" x14ac:dyDescent="0.25">
      <c r="A42" s="85">
        <v>321</v>
      </c>
      <c r="B42" s="83"/>
      <c r="C42" s="84"/>
      <c r="D42" s="95" t="s">
        <v>129</v>
      </c>
      <c r="E42" s="8"/>
      <c r="F42" s="9">
        <v>500</v>
      </c>
      <c r="G42" s="9">
        <v>500</v>
      </c>
      <c r="H42" s="9">
        <v>512.5</v>
      </c>
      <c r="I42" s="9">
        <v>525.30999999999995</v>
      </c>
    </row>
    <row r="43" spans="1:9" x14ac:dyDescent="0.25">
      <c r="A43" s="79">
        <v>322</v>
      </c>
      <c r="B43" s="80"/>
      <c r="C43" s="81"/>
      <c r="D43" s="95" t="s">
        <v>107</v>
      </c>
      <c r="E43" s="8"/>
      <c r="F43" s="9">
        <v>855</v>
      </c>
      <c r="G43" s="9">
        <v>450</v>
      </c>
      <c r="H43" s="9">
        <v>461.25</v>
      </c>
      <c r="I43" s="9">
        <v>472.78</v>
      </c>
    </row>
    <row r="44" spans="1:9" x14ac:dyDescent="0.25">
      <c r="A44" s="79">
        <v>323</v>
      </c>
      <c r="B44" s="80"/>
      <c r="C44" s="81"/>
      <c r="D44" s="95" t="s">
        <v>108</v>
      </c>
      <c r="E44" s="8"/>
      <c r="F44" s="9">
        <v>300</v>
      </c>
      <c r="G44" s="9">
        <v>300</v>
      </c>
      <c r="H44" s="9">
        <v>307.5</v>
      </c>
      <c r="I44" s="9">
        <v>315.19</v>
      </c>
    </row>
    <row r="45" spans="1:9" ht="25.5" x14ac:dyDescent="0.25">
      <c r="A45" s="79">
        <v>329</v>
      </c>
      <c r="B45" s="80"/>
      <c r="C45" s="81"/>
      <c r="D45" s="95" t="s">
        <v>122</v>
      </c>
      <c r="E45" s="8">
        <v>1123.6400000000001</v>
      </c>
      <c r="F45" s="9">
        <v>950</v>
      </c>
      <c r="G45" s="9">
        <v>1000</v>
      </c>
      <c r="H45" s="9">
        <v>1025</v>
      </c>
      <c r="I45" s="9">
        <v>1051</v>
      </c>
    </row>
    <row r="46" spans="1:9" ht="25.5" x14ac:dyDescent="0.25">
      <c r="A46" s="132">
        <v>4</v>
      </c>
      <c r="B46" s="133"/>
      <c r="C46" s="134"/>
      <c r="D46" s="78" t="s">
        <v>12</v>
      </c>
      <c r="E46" s="8"/>
      <c r="F46" s="70">
        <v>531</v>
      </c>
      <c r="G46" s="70">
        <v>300</v>
      </c>
      <c r="H46" s="70">
        <v>308</v>
      </c>
      <c r="I46" s="70">
        <v>315</v>
      </c>
    </row>
    <row r="47" spans="1:9" ht="38.25" x14ac:dyDescent="0.25">
      <c r="A47" s="135">
        <v>42</v>
      </c>
      <c r="B47" s="136"/>
      <c r="C47" s="137"/>
      <c r="D47" s="78" t="s">
        <v>36</v>
      </c>
      <c r="E47" s="8"/>
      <c r="F47" s="70">
        <v>531</v>
      </c>
      <c r="G47" s="70">
        <v>300</v>
      </c>
      <c r="H47" s="70">
        <v>307</v>
      </c>
      <c r="I47" s="70">
        <v>315</v>
      </c>
    </row>
    <row r="48" spans="1:9" x14ac:dyDescent="0.25">
      <c r="A48" s="79">
        <v>422</v>
      </c>
      <c r="B48" s="80"/>
      <c r="C48" s="81"/>
      <c r="D48" s="95" t="s">
        <v>123</v>
      </c>
      <c r="E48" s="8"/>
      <c r="F48" s="9">
        <v>531</v>
      </c>
      <c r="G48" s="9">
        <v>300</v>
      </c>
      <c r="H48" s="9">
        <v>307.5</v>
      </c>
      <c r="I48" s="9">
        <v>315.19</v>
      </c>
    </row>
    <row r="49" spans="1:9" x14ac:dyDescent="0.25">
      <c r="A49" s="96">
        <v>51</v>
      </c>
      <c r="B49" s="80"/>
      <c r="C49" s="81"/>
      <c r="D49" s="98" t="s">
        <v>93</v>
      </c>
      <c r="E49" s="89">
        <f>SUM(E50+E59)</f>
        <v>13622.03</v>
      </c>
      <c r="F49" s="70">
        <v>22161</v>
      </c>
      <c r="G49" s="70">
        <v>4634</v>
      </c>
      <c r="H49" s="70">
        <v>4749</v>
      </c>
      <c r="I49" s="70">
        <v>4867</v>
      </c>
    </row>
    <row r="50" spans="1:9" x14ac:dyDescent="0.25">
      <c r="A50" s="96">
        <v>3</v>
      </c>
      <c r="B50" s="80"/>
      <c r="C50" s="81"/>
      <c r="D50" s="97" t="s">
        <v>105</v>
      </c>
      <c r="E50" s="89">
        <f>SUM(E51+E55)</f>
        <v>13025.03</v>
      </c>
      <c r="F50" s="70">
        <f>SUM(F51+F55)</f>
        <v>22161.02</v>
      </c>
      <c r="G50" s="70">
        <f>SUM(G51+G55)</f>
        <v>4633.92</v>
      </c>
      <c r="H50" s="70">
        <f>SUM(H51+H55)</f>
        <v>4749.1400000000003</v>
      </c>
      <c r="I50" s="70">
        <f>SUM(I51+I55)</f>
        <v>4867.2700000000004</v>
      </c>
    </row>
    <row r="51" spans="1:9" x14ac:dyDescent="0.25">
      <c r="A51" s="96">
        <v>31</v>
      </c>
      <c r="B51" s="80"/>
      <c r="C51" s="81"/>
      <c r="D51" s="97" t="s">
        <v>11</v>
      </c>
      <c r="E51" s="89">
        <f>SUM(E52+E53)</f>
        <v>12348.03</v>
      </c>
      <c r="F51" s="70">
        <f>SUM(F52+F53+F54)</f>
        <v>21895.58</v>
      </c>
      <c r="G51" s="70">
        <f>SUM(G52+G53+G54)</f>
        <v>4401.2</v>
      </c>
      <c r="H51" s="70">
        <f>SUM(H53+H54)</f>
        <v>4510.6000000000004</v>
      </c>
      <c r="I51" s="70">
        <f>SUM(I53+I54)</f>
        <v>4622.7700000000004</v>
      </c>
    </row>
    <row r="52" spans="1:9" x14ac:dyDescent="0.25">
      <c r="A52" s="79">
        <v>311</v>
      </c>
      <c r="B52" s="80"/>
      <c r="C52" s="81"/>
      <c r="D52" s="95" t="s">
        <v>115</v>
      </c>
      <c r="E52" s="8">
        <v>9615.26</v>
      </c>
      <c r="F52" s="9">
        <v>17495</v>
      </c>
      <c r="G52" s="9"/>
      <c r="H52" s="9"/>
      <c r="I52" s="9"/>
    </row>
    <row r="53" spans="1:9" x14ac:dyDescent="0.25">
      <c r="A53" s="79">
        <v>312</v>
      </c>
      <c r="B53" s="80"/>
      <c r="C53" s="81"/>
      <c r="D53" s="95" t="s">
        <v>116</v>
      </c>
      <c r="E53" s="8">
        <v>2732.77</v>
      </c>
      <c r="F53" s="9">
        <v>2500.1999999999998</v>
      </c>
      <c r="G53" s="9">
        <v>2500.1999999999998</v>
      </c>
      <c r="H53" s="9">
        <v>2562.71</v>
      </c>
      <c r="I53" s="9">
        <v>2626.77</v>
      </c>
    </row>
    <row r="54" spans="1:9" x14ac:dyDescent="0.25">
      <c r="A54" s="79">
        <v>313</v>
      </c>
      <c r="B54" s="80"/>
      <c r="C54" s="81"/>
      <c r="D54" s="95" t="s">
        <v>124</v>
      </c>
      <c r="E54" s="8"/>
      <c r="F54" s="9">
        <v>1900.38</v>
      </c>
      <c r="G54" s="9">
        <v>1901</v>
      </c>
      <c r="H54" s="9">
        <v>1947.89</v>
      </c>
      <c r="I54" s="9">
        <v>1996</v>
      </c>
    </row>
    <row r="55" spans="1:9" x14ac:dyDescent="0.25">
      <c r="A55" s="96">
        <v>32</v>
      </c>
      <c r="B55" s="80"/>
      <c r="C55" s="81"/>
      <c r="D55" s="97" t="s">
        <v>26</v>
      </c>
      <c r="E55" s="89">
        <v>677</v>
      </c>
      <c r="F55" s="70">
        <f>SUM(F56+F58)</f>
        <v>265.44</v>
      </c>
      <c r="G55" s="70">
        <f>SUM(G56+G58)</f>
        <v>232.72</v>
      </c>
      <c r="H55" s="70">
        <f>SUM(H56+H58)</f>
        <v>238.54</v>
      </c>
      <c r="I55" s="70">
        <f>SUM(I56+I58)</f>
        <v>244.5</v>
      </c>
    </row>
    <row r="56" spans="1:9" x14ac:dyDescent="0.25">
      <c r="A56" s="79">
        <v>321</v>
      </c>
      <c r="B56" s="80"/>
      <c r="C56" s="81"/>
      <c r="D56" s="95" t="s">
        <v>106</v>
      </c>
      <c r="E56" s="8"/>
      <c r="F56" s="9">
        <v>132.72</v>
      </c>
      <c r="G56" s="9">
        <v>132.72</v>
      </c>
      <c r="H56" s="9">
        <v>136.04</v>
      </c>
      <c r="I56" s="9">
        <v>139.44</v>
      </c>
    </row>
    <row r="57" spans="1:9" x14ac:dyDescent="0.25">
      <c r="A57" s="82">
        <v>323</v>
      </c>
      <c r="B57" s="83"/>
      <c r="C57" s="84"/>
      <c r="D57" s="95" t="s">
        <v>128</v>
      </c>
      <c r="E57" s="8">
        <v>676.89</v>
      </c>
      <c r="F57" s="9"/>
      <c r="G57" s="9"/>
      <c r="H57" s="9"/>
      <c r="I57" s="9"/>
    </row>
    <row r="58" spans="1:9" ht="25.5" x14ac:dyDescent="0.25">
      <c r="A58" s="79">
        <v>329</v>
      </c>
      <c r="B58" s="80"/>
      <c r="C58" s="81"/>
      <c r="D58" s="95" t="s">
        <v>122</v>
      </c>
      <c r="E58" s="8"/>
      <c r="F58" s="9">
        <v>132.72</v>
      </c>
      <c r="G58" s="9">
        <v>100</v>
      </c>
      <c r="H58" s="9">
        <v>102.5</v>
      </c>
      <c r="I58" s="9">
        <v>105.06</v>
      </c>
    </row>
    <row r="59" spans="1:9" ht="25.5" x14ac:dyDescent="0.25">
      <c r="A59" s="96">
        <v>4</v>
      </c>
      <c r="B59" s="99"/>
      <c r="C59" s="90"/>
      <c r="D59" s="98" t="s">
        <v>12</v>
      </c>
      <c r="E59" s="89">
        <v>597</v>
      </c>
      <c r="F59" s="9"/>
      <c r="G59" s="9"/>
      <c r="H59" s="9"/>
      <c r="I59" s="9"/>
    </row>
    <row r="60" spans="1:9" ht="38.25" x14ac:dyDescent="0.25">
      <c r="A60" s="96">
        <v>42</v>
      </c>
      <c r="B60" s="99"/>
      <c r="C60" s="90"/>
      <c r="D60" s="98" t="s">
        <v>36</v>
      </c>
      <c r="E60" s="68">
        <v>597</v>
      </c>
      <c r="F60" s="9"/>
      <c r="G60" s="9"/>
      <c r="H60" s="9"/>
      <c r="I60" s="9"/>
    </row>
    <row r="61" spans="1:9" ht="25.5" x14ac:dyDescent="0.25">
      <c r="A61" s="79">
        <v>424</v>
      </c>
      <c r="B61" s="80"/>
      <c r="C61" s="81"/>
      <c r="D61" s="95" t="s">
        <v>125</v>
      </c>
      <c r="E61" s="8">
        <v>597.26</v>
      </c>
      <c r="F61" s="9"/>
      <c r="G61" s="9"/>
      <c r="H61" s="9"/>
      <c r="I61" s="9"/>
    </row>
    <row r="62" spans="1:9" x14ac:dyDescent="0.25">
      <c r="A62" s="96">
        <v>41</v>
      </c>
      <c r="B62" s="80"/>
      <c r="C62" s="81"/>
      <c r="D62" s="98" t="s">
        <v>84</v>
      </c>
      <c r="E62" s="68">
        <v>847</v>
      </c>
      <c r="F62" s="70">
        <v>1665</v>
      </c>
      <c r="G62" s="70">
        <v>1665</v>
      </c>
      <c r="H62" s="70">
        <v>1707</v>
      </c>
      <c r="I62" s="70">
        <v>1750</v>
      </c>
    </row>
    <row r="63" spans="1:9" x14ac:dyDescent="0.25">
      <c r="A63" s="96">
        <v>3</v>
      </c>
      <c r="B63" s="99"/>
      <c r="C63" s="90"/>
      <c r="D63" s="98" t="s">
        <v>105</v>
      </c>
      <c r="E63" s="68">
        <v>847</v>
      </c>
      <c r="F63" s="70">
        <v>1665</v>
      </c>
      <c r="G63" s="70">
        <v>1665</v>
      </c>
      <c r="H63" s="70">
        <v>1707</v>
      </c>
      <c r="I63" s="70">
        <v>1750</v>
      </c>
    </row>
    <row r="64" spans="1:9" x14ac:dyDescent="0.25">
      <c r="A64" s="96">
        <v>32</v>
      </c>
      <c r="B64" s="99"/>
      <c r="C64" s="90"/>
      <c r="D64" s="98" t="s">
        <v>26</v>
      </c>
      <c r="E64" s="68">
        <v>847</v>
      </c>
      <c r="F64" s="70">
        <f>SUM(F65+F66)</f>
        <v>1665.45</v>
      </c>
      <c r="G64" s="70">
        <v>1665</v>
      </c>
      <c r="H64" s="70">
        <f>SUM(H65+H66)</f>
        <v>1707.09</v>
      </c>
      <c r="I64" s="70">
        <f>SUM(I65+I66)</f>
        <v>1749.77</v>
      </c>
    </row>
    <row r="65" spans="1:9" x14ac:dyDescent="0.25">
      <c r="A65" s="79">
        <v>321</v>
      </c>
      <c r="B65" s="80"/>
      <c r="C65" s="81"/>
      <c r="D65" s="95" t="s">
        <v>106</v>
      </c>
      <c r="E65" s="8"/>
      <c r="F65" s="9">
        <v>1400</v>
      </c>
      <c r="G65" s="9">
        <v>1400</v>
      </c>
      <c r="H65" s="9">
        <v>1435</v>
      </c>
      <c r="I65" s="9">
        <v>1470.88</v>
      </c>
    </row>
    <row r="66" spans="1:9" x14ac:dyDescent="0.25">
      <c r="A66" s="79">
        <v>323</v>
      </c>
      <c r="B66" s="80"/>
      <c r="C66" s="81"/>
      <c r="D66" s="95" t="s">
        <v>108</v>
      </c>
      <c r="E66" s="8">
        <v>846.78</v>
      </c>
      <c r="F66" s="9">
        <v>265.45</v>
      </c>
      <c r="G66" s="9">
        <v>265.45</v>
      </c>
      <c r="H66" s="9">
        <v>272.08999999999997</v>
      </c>
      <c r="I66" s="9">
        <v>278.89</v>
      </c>
    </row>
    <row r="67" spans="1:9" x14ac:dyDescent="0.25">
      <c r="A67" s="96">
        <v>42</v>
      </c>
      <c r="B67" s="80"/>
      <c r="C67" s="81"/>
      <c r="D67" s="97"/>
      <c r="E67" s="89">
        <f>SUM(E68+E74)</f>
        <v>971.37</v>
      </c>
      <c r="F67" s="69">
        <f>SUM(F68+F74)</f>
        <v>14386.119999999999</v>
      </c>
      <c r="G67" s="70">
        <f>SUM(G68+G74)</f>
        <v>7137</v>
      </c>
      <c r="H67" s="70">
        <f>SUM(H68+H74)</f>
        <v>7315.63</v>
      </c>
      <c r="I67" s="70">
        <f>SUM(I68+I74)</f>
        <v>7498.75</v>
      </c>
    </row>
    <row r="68" spans="1:9" x14ac:dyDescent="0.25">
      <c r="A68" s="96">
        <v>3</v>
      </c>
      <c r="B68" s="80"/>
      <c r="C68" s="81"/>
      <c r="D68" s="97" t="s">
        <v>105</v>
      </c>
      <c r="E68" s="89">
        <v>905</v>
      </c>
      <c r="F68" s="70">
        <f>SUM(F69+F71)</f>
        <v>12186.119999999999</v>
      </c>
      <c r="G68" s="70">
        <f>SUM(G69+G71)</f>
        <v>6037</v>
      </c>
      <c r="H68" s="70">
        <f>SUM(H69+H71)</f>
        <v>6187.63</v>
      </c>
      <c r="I68" s="70">
        <f>SUM(I69+I71)</f>
        <v>6342.75</v>
      </c>
    </row>
    <row r="69" spans="1:9" x14ac:dyDescent="0.25">
      <c r="A69" s="96">
        <v>31</v>
      </c>
      <c r="B69" s="99"/>
      <c r="C69" s="90"/>
      <c r="D69" s="97" t="s">
        <v>11</v>
      </c>
      <c r="E69" s="89"/>
      <c r="F69" s="69">
        <v>36.71</v>
      </c>
      <c r="G69" s="70">
        <v>37</v>
      </c>
      <c r="H69" s="70">
        <v>37.630000000000003</v>
      </c>
      <c r="I69" s="70">
        <v>39</v>
      </c>
    </row>
    <row r="70" spans="1:9" x14ac:dyDescent="0.25">
      <c r="A70" s="85">
        <v>311</v>
      </c>
      <c r="B70" s="86"/>
      <c r="C70" s="87"/>
      <c r="D70" s="95" t="s">
        <v>115</v>
      </c>
      <c r="E70" s="89"/>
      <c r="F70" s="9">
        <v>36.71</v>
      </c>
      <c r="G70" s="9">
        <v>36.71</v>
      </c>
      <c r="H70" s="9">
        <v>38</v>
      </c>
      <c r="I70" s="9">
        <v>38.57</v>
      </c>
    </row>
    <row r="71" spans="1:9" x14ac:dyDescent="0.25">
      <c r="A71" s="77">
        <v>32</v>
      </c>
      <c r="B71" s="80"/>
      <c r="C71" s="81"/>
      <c r="D71" s="97" t="s">
        <v>26</v>
      </c>
      <c r="E71" s="89">
        <v>905</v>
      </c>
      <c r="F71" s="70">
        <f>SUM(F72+F73)</f>
        <v>12149.41</v>
      </c>
      <c r="G71" s="70">
        <f>SUM(G72+G73)</f>
        <v>6000</v>
      </c>
      <c r="H71" s="70">
        <f>SUM(H72+H73)</f>
        <v>6150</v>
      </c>
      <c r="I71" s="70">
        <f>SUM(I72+I73)</f>
        <v>6303.75</v>
      </c>
    </row>
    <row r="72" spans="1:9" x14ac:dyDescent="0.25">
      <c r="A72" s="71">
        <v>323</v>
      </c>
      <c r="B72" s="80"/>
      <c r="C72" s="81"/>
      <c r="D72" s="95" t="s">
        <v>108</v>
      </c>
      <c r="E72" s="8">
        <v>905.34</v>
      </c>
      <c r="F72" s="9">
        <v>1700</v>
      </c>
      <c r="G72" s="9">
        <v>900</v>
      </c>
      <c r="H72" s="9">
        <v>922.5</v>
      </c>
      <c r="I72" s="9">
        <v>945.56</v>
      </c>
    </row>
    <row r="73" spans="1:9" ht="25.5" x14ac:dyDescent="0.25">
      <c r="A73" s="71">
        <v>329</v>
      </c>
      <c r="B73" s="80"/>
      <c r="C73" s="81"/>
      <c r="D73" s="95" t="s">
        <v>122</v>
      </c>
      <c r="E73" s="8"/>
      <c r="F73" s="9">
        <v>10449.41</v>
      </c>
      <c r="G73" s="9">
        <v>5100</v>
      </c>
      <c r="H73" s="9">
        <v>5227.5</v>
      </c>
      <c r="I73" s="9">
        <v>5358.19</v>
      </c>
    </row>
    <row r="74" spans="1:9" ht="25.5" x14ac:dyDescent="0.25">
      <c r="A74" s="96">
        <v>4</v>
      </c>
      <c r="B74" s="80"/>
      <c r="C74" s="81"/>
      <c r="D74" s="97" t="s">
        <v>126</v>
      </c>
      <c r="E74" s="68">
        <v>66.37</v>
      </c>
      <c r="F74" s="70">
        <v>2200</v>
      </c>
      <c r="G74" s="70">
        <v>1100</v>
      </c>
      <c r="H74" s="70">
        <v>1128</v>
      </c>
      <c r="I74" s="70">
        <v>1156</v>
      </c>
    </row>
    <row r="75" spans="1:9" ht="38.25" x14ac:dyDescent="0.25">
      <c r="A75" s="96">
        <v>42</v>
      </c>
      <c r="B75" s="80"/>
      <c r="C75" s="81"/>
      <c r="D75" s="97" t="s">
        <v>36</v>
      </c>
      <c r="E75" s="68">
        <v>66.37</v>
      </c>
      <c r="F75" s="70">
        <f>SUM(F76+F77)</f>
        <v>2200</v>
      </c>
      <c r="G75" s="70">
        <v>1100</v>
      </c>
      <c r="H75" s="70">
        <f>SUM(H76+H77)</f>
        <v>1127.5</v>
      </c>
      <c r="I75" s="70">
        <f>SUM(I76+I77)</f>
        <v>1155.69</v>
      </c>
    </row>
    <row r="76" spans="1:9" x14ac:dyDescent="0.25">
      <c r="A76" s="71">
        <v>422</v>
      </c>
      <c r="B76" s="80"/>
      <c r="C76" s="81"/>
      <c r="D76" s="95" t="s">
        <v>111</v>
      </c>
      <c r="E76" s="8"/>
      <c r="F76" s="9">
        <v>2000</v>
      </c>
      <c r="G76" s="9">
        <v>1000</v>
      </c>
      <c r="H76" s="9">
        <v>1025</v>
      </c>
      <c r="I76" s="9">
        <v>1050.6300000000001</v>
      </c>
    </row>
    <row r="77" spans="1:9" ht="25.5" x14ac:dyDescent="0.25">
      <c r="A77" s="71">
        <v>424</v>
      </c>
      <c r="B77" s="80"/>
      <c r="C77" s="81"/>
      <c r="D77" s="95" t="s">
        <v>125</v>
      </c>
      <c r="E77" s="8">
        <v>66.37</v>
      </c>
      <c r="F77" s="9">
        <v>200</v>
      </c>
      <c r="G77" s="9">
        <v>100</v>
      </c>
      <c r="H77" s="9">
        <v>102.5</v>
      </c>
      <c r="I77" s="9">
        <v>105.06</v>
      </c>
    </row>
    <row r="78" spans="1:9" x14ac:dyDescent="0.25">
      <c r="A78" s="96">
        <v>61</v>
      </c>
      <c r="B78" s="80"/>
      <c r="C78" s="81"/>
      <c r="D78" s="97" t="s">
        <v>94</v>
      </c>
      <c r="E78" s="68">
        <v>733</v>
      </c>
      <c r="F78" s="69">
        <v>427</v>
      </c>
      <c r="G78" s="70">
        <v>400</v>
      </c>
      <c r="H78" s="70">
        <v>410</v>
      </c>
      <c r="I78" s="70">
        <v>420</v>
      </c>
    </row>
    <row r="79" spans="1:9" x14ac:dyDescent="0.25">
      <c r="A79" s="96">
        <v>3</v>
      </c>
      <c r="B79" s="80"/>
      <c r="C79" s="81"/>
      <c r="D79" s="97" t="s">
        <v>105</v>
      </c>
      <c r="E79" s="68">
        <v>733</v>
      </c>
      <c r="F79" s="70">
        <v>427</v>
      </c>
      <c r="G79" s="70">
        <v>400</v>
      </c>
      <c r="H79" s="70">
        <v>410</v>
      </c>
      <c r="I79" s="70">
        <v>420</v>
      </c>
    </row>
    <row r="80" spans="1:9" x14ac:dyDescent="0.25">
      <c r="A80" s="96">
        <v>31</v>
      </c>
      <c r="B80" s="80"/>
      <c r="C80" s="81"/>
      <c r="D80" s="97" t="s">
        <v>11</v>
      </c>
      <c r="E80" s="68"/>
      <c r="F80" s="9"/>
      <c r="G80" s="9"/>
      <c r="H80" s="9"/>
      <c r="I80" s="9"/>
    </row>
    <row r="81" spans="1:9" x14ac:dyDescent="0.25">
      <c r="A81" s="96">
        <v>32</v>
      </c>
      <c r="B81" s="80"/>
      <c r="C81" s="81"/>
      <c r="D81" s="97" t="s">
        <v>26</v>
      </c>
      <c r="E81" s="68">
        <v>733</v>
      </c>
      <c r="F81" s="70">
        <v>427</v>
      </c>
      <c r="G81" s="70">
        <v>400</v>
      </c>
      <c r="H81" s="70">
        <v>410</v>
      </c>
      <c r="I81" s="70">
        <v>420</v>
      </c>
    </row>
    <row r="82" spans="1:9" ht="25.5" x14ac:dyDescent="0.25">
      <c r="A82" s="79">
        <v>329</v>
      </c>
      <c r="B82" s="80"/>
      <c r="C82" s="81"/>
      <c r="D82" s="100" t="s">
        <v>122</v>
      </c>
      <c r="E82" s="8">
        <v>732.71</v>
      </c>
      <c r="F82" s="9">
        <v>427.46</v>
      </c>
      <c r="G82" s="9">
        <v>400</v>
      </c>
      <c r="H82" s="9">
        <v>410</v>
      </c>
      <c r="I82" s="9">
        <v>420.26</v>
      </c>
    </row>
    <row r="83" spans="1:9" ht="25.5" x14ac:dyDescent="0.25">
      <c r="A83" s="96">
        <v>71</v>
      </c>
      <c r="B83" s="80"/>
      <c r="C83" s="81"/>
      <c r="D83" s="97" t="s">
        <v>8</v>
      </c>
      <c r="E83" s="89">
        <v>1160</v>
      </c>
      <c r="F83" s="69">
        <f>SUM(F84+F89)</f>
        <v>1327</v>
      </c>
      <c r="G83" s="70">
        <v>1327</v>
      </c>
      <c r="H83" s="70">
        <f>SUM(H84+H89)</f>
        <v>1360</v>
      </c>
      <c r="I83" s="70">
        <f>SUM(I84+I89)</f>
        <v>1395</v>
      </c>
    </row>
    <row r="84" spans="1:9" x14ac:dyDescent="0.25">
      <c r="A84" s="96">
        <v>3</v>
      </c>
      <c r="B84" s="99"/>
      <c r="C84" s="90"/>
      <c r="D84" s="97" t="s">
        <v>105</v>
      </c>
      <c r="E84" s="89">
        <v>1160</v>
      </c>
      <c r="F84" s="70">
        <v>995</v>
      </c>
      <c r="G84" s="70">
        <v>995</v>
      </c>
      <c r="H84" s="70">
        <v>1020</v>
      </c>
      <c r="I84" s="70">
        <v>1046</v>
      </c>
    </row>
    <row r="85" spans="1:9" x14ac:dyDescent="0.25">
      <c r="A85" s="96">
        <v>31</v>
      </c>
      <c r="B85" s="99"/>
      <c r="C85" s="90"/>
      <c r="D85" s="97" t="s">
        <v>11</v>
      </c>
      <c r="E85" s="8"/>
      <c r="F85" s="70"/>
      <c r="G85" s="9"/>
      <c r="H85" s="9"/>
      <c r="I85" s="9"/>
    </row>
    <row r="86" spans="1:9" x14ac:dyDescent="0.25">
      <c r="A86" s="96">
        <v>32</v>
      </c>
      <c r="B86" s="99"/>
      <c r="C86" s="90"/>
      <c r="D86" s="97" t="s">
        <v>26</v>
      </c>
      <c r="E86" s="8"/>
      <c r="F86" s="70"/>
      <c r="G86" s="9"/>
      <c r="H86" s="9"/>
      <c r="I86" s="9"/>
    </row>
    <row r="87" spans="1:9" x14ac:dyDescent="0.25">
      <c r="A87" s="96">
        <v>34</v>
      </c>
      <c r="B87" s="99"/>
      <c r="C87" s="90"/>
      <c r="D87" s="97" t="s">
        <v>97</v>
      </c>
      <c r="E87" s="89">
        <v>1160</v>
      </c>
      <c r="F87" s="70">
        <v>995</v>
      </c>
      <c r="G87" s="70">
        <v>995</v>
      </c>
      <c r="H87" s="70">
        <v>1020</v>
      </c>
      <c r="I87" s="70">
        <v>1046</v>
      </c>
    </row>
    <row r="88" spans="1:9" x14ac:dyDescent="0.25">
      <c r="A88" s="71">
        <v>343</v>
      </c>
      <c r="B88" s="80"/>
      <c r="C88" s="81"/>
      <c r="D88" s="95" t="s">
        <v>110</v>
      </c>
      <c r="E88" s="8">
        <v>1160.45</v>
      </c>
      <c r="F88" s="9">
        <v>995.42</v>
      </c>
      <c r="G88" s="9">
        <v>995.42</v>
      </c>
      <c r="H88" s="9">
        <v>1020.31</v>
      </c>
      <c r="I88" s="9">
        <v>1045.81</v>
      </c>
    </row>
    <row r="89" spans="1:9" ht="25.5" x14ac:dyDescent="0.25">
      <c r="A89" s="96">
        <v>4</v>
      </c>
      <c r="B89" s="80"/>
      <c r="C89" s="81"/>
      <c r="D89" s="97" t="s">
        <v>126</v>
      </c>
      <c r="E89" s="8"/>
      <c r="F89" s="70">
        <v>332</v>
      </c>
      <c r="G89" s="70">
        <v>332</v>
      </c>
      <c r="H89" s="70">
        <v>340</v>
      </c>
      <c r="I89" s="70">
        <v>349</v>
      </c>
    </row>
    <row r="90" spans="1:9" ht="38.25" x14ac:dyDescent="0.25">
      <c r="A90" s="96">
        <v>42</v>
      </c>
      <c r="B90" s="80"/>
      <c r="C90" s="81"/>
      <c r="D90" s="97" t="s">
        <v>36</v>
      </c>
      <c r="E90" s="8"/>
      <c r="F90" s="70">
        <v>332</v>
      </c>
      <c r="G90" s="70">
        <v>332</v>
      </c>
      <c r="H90" s="70">
        <v>340</v>
      </c>
      <c r="I90" s="70">
        <v>349</v>
      </c>
    </row>
    <row r="91" spans="1:9" x14ac:dyDescent="0.25">
      <c r="A91" s="85">
        <v>422</v>
      </c>
      <c r="B91" s="86"/>
      <c r="C91" s="87"/>
      <c r="D91" s="95" t="s">
        <v>111</v>
      </c>
      <c r="E91" s="8"/>
      <c r="F91" s="9">
        <v>331.81</v>
      </c>
      <c r="G91" s="9">
        <v>331.81</v>
      </c>
      <c r="H91" s="9">
        <v>340.11</v>
      </c>
      <c r="I91" s="70">
        <v>348.61</v>
      </c>
    </row>
    <row r="92" spans="1:9" ht="25.5" x14ac:dyDescent="0.25">
      <c r="A92" s="71">
        <v>424</v>
      </c>
      <c r="B92" s="80"/>
      <c r="C92" s="81"/>
      <c r="D92" s="95" t="s">
        <v>125</v>
      </c>
      <c r="E92" s="8"/>
      <c r="F92" s="9"/>
      <c r="G92" s="9"/>
      <c r="H92" s="9"/>
      <c r="I92" s="9"/>
    </row>
    <row r="93" spans="1:9" ht="25.5" x14ac:dyDescent="0.25">
      <c r="A93" s="132" t="s">
        <v>98</v>
      </c>
      <c r="B93" s="133"/>
      <c r="C93" s="134"/>
      <c r="D93" s="78" t="s">
        <v>127</v>
      </c>
      <c r="E93" s="68">
        <v>106344</v>
      </c>
      <c r="F93" s="69">
        <v>81719</v>
      </c>
      <c r="G93" s="70"/>
      <c r="H93" s="9"/>
      <c r="I93" s="9"/>
    </row>
    <row r="94" spans="1:9" ht="25.5" x14ac:dyDescent="0.25">
      <c r="A94" s="132">
        <v>4</v>
      </c>
      <c r="B94" s="133"/>
      <c r="C94" s="134"/>
      <c r="D94" s="78" t="s">
        <v>126</v>
      </c>
      <c r="E94" s="68">
        <v>106344</v>
      </c>
      <c r="F94" s="69">
        <v>81719</v>
      </c>
      <c r="G94" s="70"/>
      <c r="H94" s="9"/>
      <c r="I94" s="9"/>
    </row>
    <row r="95" spans="1:9" ht="38.25" x14ac:dyDescent="0.25">
      <c r="A95" s="129">
        <v>42</v>
      </c>
      <c r="B95" s="130"/>
      <c r="C95" s="131"/>
      <c r="D95" s="90" t="s">
        <v>36</v>
      </c>
      <c r="E95" s="68">
        <v>106344</v>
      </c>
      <c r="F95" s="69">
        <v>81719</v>
      </c>
      <c r="G95" s="69"/>
      <c r="H95" s="9"/>
      <c r="I95" s="10"/>
    </row>
    <row r="96" spans="1:9" x14ac:dyDescent="0.25">
      <c r="A96" s="126">
        <v>422</v>
      </c>
      <c r="B96" s="127"/>
      <c r="C96" s="128"/>
      <c r="D96" s="73" t="s">
        <v>111</v>
      </c>
      <c r="E96" s="8">
        <v>106343.86</v>
      </c>
      <c r="F96" s="9">
        <v>81719.009999999995</v>
      </c>
      <c r="G96" s="9"/>
      <c r="H96" s="9"/>
      <c r="I96" s="10"/>
    </row>
    <row r="97" spans="1:9" ht="25.5" x14ac:dyDescent="0.25">
      <c r="A97" s="132" t="s">
        <v>95</v>
      </c>
      <c r="B97" s="133"/>
      <c r="C97" s="134"/>
      <c r="D97" s="78" t="s">
        <v>96</v>
      </c>
      <c r="E97" s="89">
        <v>2967</v>
      </c>
      <c r="F97" s="69">
        <v>63988</v>
      </c>
      <c r="G97" s="70">
        <v>1809</v>
      </c>
      <c r="H97" s="70">
        <v>1855</v>
      </c>
      <c r="I97" s="70">
        <v>1901</v>
      </c>
    </row>
    <row r="98" spans="1:9" x14ac:dyDescent="0.25">
      <c r="A98" s="132">
        <v>3</v>
      </c>
      <c r="B98" s="133"/>
      <c r="C98" s="134"/>
      <c r="D98" s="78" t="s">
        <v>105</v>
      </c>
      <c r="E98" s="89">
        <v>2967</v>
      </c>
      <c r="F98" s="69">
        <f>SUM(F99+F101)</f>
        <v>63987.82</v>
      </c>
      <c r="G98" s="70">
        <v>1809</v>
      </c>
      <c r="H98" s="70">
        <v>1855</v>
      </c>
      <c r="I98" s="70">
        <v>1901</v>
      </c>
    </row>
    <row r="99" spans="1:9" x14ac:dyDescent="0.25">
      <c r="A99" s="129">
        <v>31</v>
      </c>
      <c r="B99" s="130"/>
      <c r="C99" s="131"/>
      <c r="D99" s="90" t="s">
        <v>11</v>
      </c>
      <c r="E99" s="89"/>
      <c r="F99" s="70">
        <v>29160</v>
      </c>
      <c r="G99" s="70"/>
      <c r="H99" s="9"/>
      <c r="I99" s="10"/>
    </row>
    <row r="100" spans="1:9" x14ac:dyDescent="0.25">
      <c r="A100" s="126">
        <v>311</v>
      </c>
      <c r="B100" s="127"/>
      <c r="C100" s="128"/>
      <c r="D100" s="87" t="s">
        <v>115</v>
      </c>
      <c r="E100" s="89"/>
      <c r="F100" s="9">
        <v>29159.99</v>
      </c>
      <c r="G100" s="9"/>
      <c r="H100" s="9"/>
      <c r="I100" s="10"/>
    </row>
    <row r="101" spans="1:9" x14ac:dyDescent="0.25">
      <c r="A101" s="129">
        <v>32</v>
      </c>
      <c r="B101" s="130"/>
      <c r="C101" s="131"/>
      <c r="D101" s="90" t="s">
        <v>26</v>
      </c>
      <c r="E101" s="89">
        <f>SUM(E102+E103)</f>
        <v>2967.2200000000003</v>
      </c>
      <c r="F101" s="70">
        <f>SUM(F102+F103)</f>
        <v>34827.82</v>
      </c>
      <c r="G101" s="70">
        <f>SUM(G102+G103)</f>
        <v>1809.4</v>
      </c>
      <c r="H101" s="70">
        <f>SUM(H102+H103)</f>
        <v>1854.64</v>
      </c>
      <c r="I101" s="101">
        <f>SUM(I102+I103)</f>
        <v>1901.0099999999998</v>
      </c>
    </row>
    <row r="102" spans="1:9" x14ac:dyDescent="0.25">
      <c r="A102" s="71">
        <v>321</v>
      </c>
      <c r="B102" s="99"/>
      <c r="C102" s="90"/>
      <c r="D102" s="73" t="s">
        <v>106</v>
      </c>
      <c r="E102" s="8">
        <v>1572.47</v>
      </c>
      <c r="F102" s="9">
        <v>7220.82</v>
      </c>
      <c r="G102" s="9">
        <v>1159.4000000000001</v>
      </c>
      <c r="H102" s="9">
        <v>1188.3900000000001</v>
      </c>
      <c r="I102" s="10">
        <v>1218.0999999999999</v>
      </c>
    </row>
    <row r="103" spans="1:9" ht="25.5" x14ac:dyDescent="0.25">
      <c r="A103" s="126">
        <v>329</v>
      </c>
      <c r="B103" s="127"/>
      <c r="C103" s="128"/>
      <c r="D103" s="73" t="s">
        <v>122</v>
      </c>
      <c r="E103" s="8">
        <v>1394.75</v>
      </c>
      <c r="F103" s="9">
        <v>27607</v>
      </c>
      <c r="G103" s="9">
        <v>650</v>
      </c>
      <c r="H103" s="9">
        <v>666.25</v>
      </c>
      <c r="I103" s="10">
        <v>682.91</v>
      </c>
    </row>
    <row r="104" spans="1:9" x14ac:dyDescent="0.25">
      <c r="A104" s="132"/>
      <c r="B104" s="133"/>
      <c r="C104" s="134"/>
      <c r="D104" s="90" t="s">
        <v>100</v>
      </c>
      <c r="E104" s="89">
        <v>1375299</v>
      </c>
      <c r="F104" s="69">
        <f>SUM(F7+F23+F36+F93+F97)</f>
        <v>1757272.12</v>
      </c>
      <c r="G104" s="69">
        <f>SUM(G7+G23+G36+G97)</f>
        <v>1589230</v>
      </c>
      <c r="H104" s="69">
        <f>SUM(H7+H23+H36+H97)</f>
        <v>1628960.88</v>
      </c>
      <c r="I104" s="91">
        <f>SUM(I7+I23+I36+I97)</f>
        <v>1669685.03</v>
      </c>
    </row>
  </sheetData>
  <mergeCells count="29">
    <mergeCell ref="A1:I1"/>
    <mergeCell ref="A3:I3"/>
    <mergeCell ref="A5:C5"/>
    <mergeCell ref="A8:C8"/>
    <mergeCell ref="A9:C9"/>
    <mergeCell ref="A11:C11"/>
    <mergeCell ref="A10:C10"/>
    <mergeCell ref="A6:C6"/>
    <mergeCell ref="A7:C7"/>
    <mergeCell ref="A23:C23"/>
    <mergeCell ref="A24:C24"/>
    <mergeCell ref="A25:C25"/>
    <mergeCell ref="A26:C26"/>
    <mergeCell ref="A30:C30"/>
    <mergeCell ref="A32:C32"/>
    <mergeCell ref="A36:C36"/>
    <mergeCell ref="A46:C46"/>
    <mergeCell ref="A47:C47"/>
    <mergeCell ref="A93:C93"/>
    <mergeCell ref="A94:C94"/>
    <mergeCell ref="A100:C100"/>
    <mergeCell ref="A101:C101"/>
    <mergeCell ref="A103:C103"/>
    <mergeCell ref="A104:C104"/>
    <mergeCell ref="A95:C95"/>
    <mergeCell ref="A96:C96"/>
    <mergeCell ref="A97:C97"/>
    <mergeCell ref="A98:C98"/>
    <mergeCell ref="A99:C99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2023-10-27T10:17:32Z</cp:lastPrinted>
  <dcterms:created xsi:type="dcterms:W3CDTF">2022-08-12T12:51:27Z</dcterms:created>
  <dcterms:modified xsi:type="dcterms:W3CDTF">2023-10-27T10:19:36Z</dcterms:modified>
</cp:coreProperties>
</file>