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ACUNOVODSTVO\Desktop\TEHNIČKA ŠKOLA-IZVR.FIN.PLANA\"/>
    </mc:Choice>
  </mc:AlternateContent>
  <bookViews>
    <workbookView xWindow="0" yWindow="0" windowWidth="28800" windowHeight="12300" activeTab="1"/>
  </bookViews>
  <sheets>
    <sheet name="Opći dio" sheetId="6" r:id="rId1"/>
    <sheet name="Prih i rash.-progr.,funk izvori" sheetId="5" r:id="rId2"/>
  </sheets>
  <calcPr calcId="162913"/>
</workbook>
</file>

<file path=xl/calcChain.xml><?xml version="1.0" encoding="utf-8"?>
<calcChain xmlns="http://schemas.openxmlformats.org/spreadsheetml/2006/main">
  <c r="D51" i="5" l="1"/>
  <c r="B51" i="5"/>
  <c r="D119" i="5"/>
  <c r="C119" i="5"/>
  <c r="B119" i="5"/>
  <c r="B97" i="5"/>
  <c r="C85" i="5"/>
  <c r="B85" i="5"/>
  <c r="D52" i="5"/>
  <c r="B73" i="5"/>
  <c r="C68" i="5"/>
  <c r="B68" i="5"/>
  <c r="E14" i="5" l="1"/>
  <c r="E15" i="5"/>
  <c r="E16" i="5"/>
  <c r="E17" i="5"/>
  <c r="E18" i="5"/>
  <c r="E19" i="5"/>
  <c r="E21" i="5"/>
  <c r="E22" i="5"/>
  <c r="E23" i="5"/>
  <c r="E24" i="5"/>
  <c r="E25" i="5"/>
  <c r="E26" i="5"/>
  <c r="E28" i="5"/>
  <c r="E30" i="5"/>
  <c r="E31" i="5"/>
  <c r="E32" i="5"/>
  <c r="E33" i="5"/>
  <c r="E34" i="5"/>
  <c r="E35" i="5"/>
  <c r="E36" i="5"/>
  <c r="E56" i="5"/>
  <c r="E58" i="5"/>
  <c r="E61" i="5"/>
  <c r="E63" i="5"/>
  <c r="E64" i="5"/>
  <c r="E65" i="5"/>
  <c r="E67" i="5"/>
  <c r="E70" i="5"/>
  <c r="E72" i="5"/>
  <c r="E78" i="5"/>
  <c r="E79" i="5"/>
  <c r="E82" i="5"/>
  <c r="E89" i="5"/>
  <c r="E91" i="5"/>
  <c r="E93" i="5"/>
  <c r="E96" i="5"/>
  <c r="E99" i="5"/>
  <c r="E104" i="5"/>
  <c r="E106" i="5"/>
  <c r="E108" i="5"/>
  <c r="E110" i="5"/>
  <c r="E112" i="5"/>
  <c r="E118" i="5"/>
  <c r="E121" i="5"/>
  <c r="E123" i="5"/>
  <c r="E125" i="5"/>
  <c r="B102" i="5"/>
  <c r="B101" i="5" s="1"/>
  <c r="B94" i="5"/>
  <c r="B46" i="5"/>
  <c r="B37" i="5"/>
  <c r="D46" i="5"/>
  <c r="C46" i="5"/>
  <c r="D97" i="5"/>
  <c r="D94" i="5"/>
  <c r="D68" i="5"/>
  <c r="D102" i="5"/>
  <c r="D101" i="5" s="1"/>
  <c r="D37" i="5"/>
  <c r="C102" i="5"/>
  <c r="C101" i="5" s="1"/>
  <c r="C94" i="5"/>
  <c r="C37" i="5"/>
  <c r="E85" i="5" l="1"/>
  <c r="E52" i="5"/>
  <c r="E68" i="5"/>
  <c r="E94" i="5"/>
  <c r="E101" i="5"/>
  <c r="E73" i="5"/>
  <c r="E97" i="5"/>
  <c r="E102" i="5"/>
  <c r="E119" i="5" l="1"/>
  <c r="E51" i="5"/>
  <c r="E126" i="5" l="1"/>
</calcChain>
</file>

<file path=xl/sharedStrings.xml><?xml version="1.0" encoding="utf-8"?>
<sst xmlns="http://schemas.openxmlformats.org/spreadsheetml/2006/main" count="164" uniqueCount="119">
  <si>
    <t>Oznaka</t>
  </si>
  <si>
    <t>Program: 2204 SREDNJE ŠKOLSTVO STANDARD</t>
  </si>
  <si>
    <t>A2204-01 Djelatnost srednjih škola</t>
  </si>
  <si>
    <t>Funk. klas: 0922 Više srednješkolsko obrazovanje</t>
  </si>
  <si>
    <t>Izvor financiranja: 451 F.P. I dodatni udio  u pro.na dohodak</t>
  </si>
  <si>
    <t>321-NAKNADE TROŠKOVA ZAPOSLENICIMA</t>
  </si>
  <si>
    <t>3211-Službena putovanja</t>
  </si>
  <si>
    <t>3212-Naknade za prijevoz na posao i s posla</t>
  </si>
  <si>
    <t>3213-Stručno usavršavanje zaposlenika</t>
  </si>
  <si>
    <t>322-MATERIJALNI RASHODI</t>
  </si>
  <si>
    <t>3221-Uredski materijal</t>
  </si>
  <si>
    <t>3222-Materijali  i sirovine</t>
  </si>
  <si>
    <t>3223-Energija</t>
  </si>
  <si>
    <t>3224-Materijali i dijelovi za tekuć.i inves.održ.</t>
  </si>
  <si>
    <t>3225-Sitni inventar i auto gume</t>
  </si>
  <si>
    <t>323-RASHODI ZA USLUGE</t>
  </si>
  <si>
    <t>3231-Usluge telefona ,pošte i prijevoza</t>
  </si>
  <si>
    <t>3232-Usluge tekuć.i investic.održavanja</t>
  </si>
  <si>
    <t>3234-Komunalne usluge</t>
  </si>
  <si>
    <t>3235-Zakupnine i najamnine</t>
  </si>
  <si>
    <t>3236-Zdravstvene i veterinarske usluge</t>
  </si>
  <si>
    <t>3237-Intelektualne i osobne usluge</t>
  </si>
  <si>
    <t>3238-Računalne usluge</t>
  </si>
  <si>
    <t>3239-Ostale usluge</t>
  </si>
  <si>
    <t>329-OSTALE USLUGE</t>
  </si>
  <si>
    <t>3292-Premije osiguranja</t>
  </si>
  <si>
    <t>3293-Reprezentacija</t>
  </si>
  <si>
    <t>3294-Članarine</t>
  </si>
  <si>
    <t>3299-Ostali nespom.rashodi poslovanja</t>
  </si>
  <si>
    <t>329-OSTALI NESPOM.RASHODI</t>
  </si>
  <si>
    <t>A2205-22 Natjecanja i smotre u SŠ</t>
  </si>
  <si>
    <t>3291-Naknada članovima povjerenstva</t>
  </si>
  <si>
    <t>A2205-12 Podizanje kvalitete i standarda u školstvu</t>
  </si>
  <si>
    <t>Izvor financiranja: 31 Vlastiti prihodi korisnici</t>
  </si>
  <si>
    <t>Izvor financiranja:41 Prihodi za posebne namjene</t>
  </si>
  <si>
    <t>312-Ostali rashodi za zaposlene</t>
  </si>
  <si>
    <t>3121-Ostali rashodi za zaposlene</t>
  </si>
  <si>
    <t>Izvor financiranja: 11 -Opći prihodi i primitci</t>
  </si>
  <si>
    <t>311-Plaće za zaposlene</t>
  </si>
  <si>
    <t>Izvor financiranja 510-Državni proračun</t>
  </si>
  <si>
    <t>4221-Uredska oprema i namještaj</t>
  </si>
  <si>
    <t>4241-Knjige</t>
  </si>
  <si>
    <t>Izvor financiranja:420 Višak prihoda poslovanja</t>
  </si>
  <si>
    <t>Izvor financiranja:61 Tekuće donacije korisnici</t>
  </si>
  <si>
    <t>Izvor financiranja: 710 Prihodi od prodaje nefinanc.imovine</t>
  </si>
  <si>
    <t>A2204-07 Administracija i upravljanje</t>
  </si>
  <si>
    <t>Izvor financiranja. 510 Državni prpračun</t>
  </si>
  <si>
    <t>3111-Plaće za redovan rad</t>
  </si>
  <si>
    <t>313-Doprinosi za OZO</t>
  </si>
  <si>
    <t>3132-Doprinosi za OZO</t>
  </si>
  <si>
    <t>329-Ostali nespom.rashodi</t>
  </si>
  <si>
    <t>3295-Novčana naknad.za nezap.invalida</t>
  </si>
  <si>
    <t>321-Naknade troškova zaposlenicima</t>
  </si>
  <si>
    <t>SVEUKUPNO :</t>
  </si>
  <si>
    <t>Indeks 4./3.</t>
  </si>
  <si>
    <t>3227-Službena, radna i zaštitna odjeća i obuća</t>
  </si>
  <si>
    <t>3233-Usluge promidžbe i informiranja</t>
  </si>
  <si>
    <t>3295-Pristojbe i naknade</t>
  </si>
  <si>
    <t>3431-Bankarske usluge i usluge platnog prometa</t>
  </si>
  <si>
    <t>3433-Zatezne kamate</t>
  </si>
  <si>
    <t>T2204-02 Hitne interven.u srednjim školama</t>
  </si>
  <si>
    <t>322-Rashodi za materijal i energiju</t>
  </si>
  <si>
    <t>321-Naknade troškova zaposlenima</t>
  </si>
  <si>
    <t>323-Rashodi za usluge</t>
  </si>
  <si>
    <t>424-Knjige,umjetnička djela i ostale izložbene vrijednosti</t>
  </si>
  <si>
    <t>3236-Laboratorijske usluge</t>
  </si>
  <si>
    <t>32372-Ugovori o djelu</t>
  </si>
  <si>
    <t>3113-Plaće po sudskim presudama</t>
  </si>
  <si>
    <t>329-Ostali nespomenuti rashodi poslovanja</t>
  </si>
  <si>
    <t>3299-Ostali nespomenuti rashodi poslovanja</t>
  </si>
  <si>
    <t>A2205-01 Javne potrebe u prosvjeti-koris.SŠ</t>
  </si>
  <si>
    <t>Polugodišnji izvještaj o izvršenju financijskog plana za 2023. prema programskoj i ekonomskoj klasifikaciji te izvorima financiranja</t>
  </si>
  <si>
    <t>Izvorni plan 2023</t>
  </si>
  <si>
    <t>Tekući plan 2023</t>
  </si>
  <si>
    <t>Izvršenje 1.-6.2023.</t>
  </si>
  <si>
    <t>3214-Ostale nakande troškova zaposlenima</t>
  </si>
  <si>
    <t>323-Usluge tekućeg i inv. Održavanja</t>
  </si>
  <si>
    <t>32321-Usluge tekućeg i investicijskog održ.</t>
  </si>
  <si>
    <t>3299-Ostali nespom.rashodi</t>
  </si>
  <si>
    <t>323-Rashodi za materijal i energiju</t>
  </si>
  <si>
    <t>31113-Plaće po sudskim presudama</t>
  </si>
  <si>
    <t>3232-Usluge tek.i inv.održavanja</t>
  </si>
  <si>
    <t>3237-Ugovori o djelu</t>
  </si>
  <si>
    <t>343-Ostali nespomenuti fin.rashodi</t>
  </si>
  <si>
    <t>3434-Ostali nespomenuti fin.rashodi</t>
  </si>
  <si>
    <t>422-Uredska opremai namještaj</t>
  </si>
  <si>
    <t>A2205-34 Projekt e-škole</t>
  </si>
  <si>
    <t>323-Intelektualne usluge</t>
  </si>
  <si>
    <t>3237-Intelektualne usluge</t>
  </si>
  <si>
    <t>Projekt:K4302-71 Projekt Bolji uvjeti za učenje kroz rad -SŠ V.V.</t>
  </si>
  <si>
    <t>422-Labaratorijska oprema</t>
  </si>
  <si>
    <t>4224-Labaratorijska oprema</t>
  </si>
  <si>
    <t>Projekt: T4302-88 Projetk Budi spreman i kompetentan V.V.</t>
  </si>
  <si>
    <t>3113-Plaće za prekovremeni rad</t>
  </si>
  <si>
    <t>3211-Dnevnice za služ.put u zemlji</t>
  </si>
  <si>
    <t xml:space="preserve"> POLUGODIŠNJI  IZVJEŠTAJ O IZVRŠENJU FINANCIJSKOG PLANA ZA 2023. GODINU</t>
  </si>
  <si>
    <t xml:space="preserve">I. OPĆI DIO  </t>
  </si>
  <si>
    <t>A. RAČUN PRIHODA I RASHODA</t>
  </si>
  <si>
    <t xml:space="preserve">PRIHODI I RASHODI </t>
  </si>
  <si>
    <t>Ostvarenje 06/2022</t>
  </si>
  <si>
    <t>Ostvarenje 06/2023</t>
  </si>
  <si>
    <t>6 Prihodi poslovanja</t>
  </si>
  <si>
    <t>7 Prihodi od prodaje nefinancijske imovine</t>
  </si>
  <si>
    <t xml:space="preserve"> PRIHODI UKUPNO</t>
  </si>
  <si>
    <t>3 Rashodi poslovanja</t>
  </si>
  <si>
    <t>4 Rashodi za nabavu nefinancijske imovine</t>
  </si>
  <si>
    <t>RASHODI UKUPNO</t>
  </si>
  <si>
    <t>Razlika - višak/manjak</t>
  </si>
  <si>
    <t>B. RAČUN FINANCIRANJA</t>
  </si>
  <si>
    <t>Ostvarenje  06/2023</t>
  </si>
  <si>
    <t>8 Primici od financijske imovine i zaduživanja</t>
  </si>
  <si>
    <t xml:space="preserve"> -      </t>
  </si>
  <si>
    <t>5  Izdaci za financijsku imovinu i otplate zajmova</t>
  </si>
  <si>
    <t>Neto zaduživanje/financiranje</t>
  </si>
  <si>
    <t>C. RASPOLOŽIVA SREDSTVA IZ PRETHODNE GODINE</t>
  </si>
  <si>
    <t>Ostvarenje  06/2022</t>
  </si>
  <si>
    <t>Višak/manjak iz prethodnih godina</t>
  </si>
  <si>
    <t>TEHNIČKA ŠKOLA</t>
  </si>
  <si>
    <t>OIB:93183551637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</si>
</sst>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k_n_-;\-* #,##0.00\ _k_n_-;_-* &quot;-&quot;??\ _k_n_-;_-@_-"/>
  </numFmts>
  <fonts count="3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7"/>
      <color theme="1"/>
      <name val="Verdana"/>
      <family val="2"/>
      <charset val="238"/>
    </font>
    <font>
      <b/>
      <sz val="7"/>
      <color theme="1"/>
      <name val="Verdana"/>
      <family val="2"/>
      <charset val="238"/>
    </font>
    <font>
      <sz val="9"/>
      <color theme="1"/>
      <name val="Verdana"/>
      <family val="2"/>
      <charset val="238"/>
    </font>
    <font>
      <b/>
      <sz val="10"/>
      <color rgb="FF000000"/>
      <name val="Arial"/>
      <family val="2"/>
      <charset val="238"/>
    </font>
    <font>
      <b/>
      <sz val="9"/>
      <color rgb="FF000000"/>
      <name val="Verdana"/>
      <family val="2"/>
      <charset val="238"/>
    </font>
    <font>
      <b/>
      <sz val="9"/>
      <color rgb="FF000000"/>
      <name val="Arial"/>
      <family val="2"/>
      <charset val="238"/>
    </font>
    <font>
      <sz val="9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9"/>
      <color theme="1"/>
      <name val="Verdana"/>
      <family val="2"/>
      <charset val="238"/>
    </font>
    <font>
      <b/>
      <sz val="10"/>
      <color rgb="FF000000"/>
      <name val="Calibri Light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7.5"/>
      <color rgb="FF000000"/>
      <name val="Arial"/>
      <family val="2"/>
      <charset val="238"/>
    </font>
    <font>
      <sz val="9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10"/>
      <color rgb="FF000000"/>
      <name val="Verdana"/>
      <family val="2"/>
      <charset val="238"/>
    </font>
    <font>
      <b/>
      <sz val="11"/>
      <name val="Arial"/>
      <family val="2"/>
      <charset val="238"/>
    </font>
    <font>
      <b/>
      <sz val="10"/>
      <name val="Arial"/>
      <family val="2"/>
      <charset val="238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 tint="-9.9978637043366805E-2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medium">
        <color rgb="FF000000"/>
      </top>
      <bottom style="medium">
        <color rgb="FF000000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62">
    <xf numFmtId="0" fontId="0" fillId="0" borderId="0" xfId="0"/>
    <xf numFmtId="0" fontId="18" fillId="0" borderId="0" xfId="0" applyFont="1"/>
    <xf numFmtId="0" fontId="19" fillId="0" borderId="0" xfId="0" applyFont="1"/>
    <xf numFmtId="0" fontId="20" fillId="0" borderId="0" xfId="0" applyFont="1" applyAlignment="1">
      <alignment horizontal="left" wrapText="1"/>
    </xf>
    <xf numFmtId="0" fontId="20" fillId="0" borderId="0" xfId="0" applyFont="1"/>
    <xf numFmtId="0" fontId="26" fillId="0" borderId="0" xfId="0" applyFont="1"/>
    <xf numFmtId="0" fontId="26" fillId="0" borderId="0" xfId="0" applyFont="1" applyAlignment="1">
      <alignment horizontal="left" wrapText="1"/>
    </xf>
    <xf numFmtId="0" fontId="20" fillId="34" borderId="0" xfId="0" applyFont="1" applyFill="1"/>
    <xf numFmtId="0" fontId="23" fillId="33" borderId="18" xfId="0" applyFont="1" applyFill="1" applyBorder="1" applyAlignment="1">
      <alignment horizontal="left" wrapText="1"/>
    </xf>
    <xf numFmtId="0" fontId="24" fillId="33" borderId="18" xfId="0" applyFont="1" applyFill="1" applyBorder="1" applyAlignment="1">
      <alignment horizontal="left" wrapText="1"/>
    </xf>
    <xf numFmtId="0" fontId="23" fillId="0" borderId="18" xfId="0" applyFont="1" applyFill="1" applyBorder="1" applyAlignment="1">
      <alignment horizontal="left" wrapText="1"/>
    </xf>
    <xf numFmtId="0" fontId="24" fillId="0" borderId="18" xfId="0" applyFont="1" applyFill="1" applyBorder="1" applyAlignment="1">
      <alignment horizontal="left" wrapText="1"/>
    </xf>
    <xf numFmtId="0" fontId="20" fillId="0" borderId="0" xfId="0" applyFont="1" applyFill="1"/>
    <xf numFmtId="164" fontId="23" fillId="0" borderId="14" xfId="0" applyNumberFormat="1" applyFont="1" applyBorder="1" applyAlignment="1">
      <alignment horizontal="center" vertical="center" wrapText="1"/>
    </xf>
    <xf numFmtId="0" fontId="22" fillId="0" borderId="13" xfId="0" applyNumberFormat="1" applyFont="1" applyBorder="1" applyAlignment="1">
      <alignment horizontal="center" vertical="center" wrapText="1"/>
    </xf>
    <xf numFmtId="0" fontId="23" fillId="0" borderId="13" xfId="0" applyNumberFormat="1" applyFont="1" applyBorder="1" applyAlignment="1">
      <alignment horizontal="center" vertical="center" wrapText="1"/>
    </xf>
    <xf numFmtId="0" fontId="33" fillId="0" borderId="13" xfId="0" applyNumberFormat="1" applyFont="1" applyBorder="1" applyAlignment="1">
      <alignment horizontal="center" vertical="center" wrapText="1"/>
    </xf>
    <xf numFmtId="0" fontId="21" fillId="0" borderId="13" xfId="0" applyNumberFormat="1" applyFont="1" applyBorder="1" applyAlignment="1">
      <alignment horizontal="center" vertical="center" wrapText="1"/>
    </xf>
    <xf numFmtId="0" fontId="22" fillId="35" borderId="16" xfId="0" applyFont="1" applyFill="1" applyBorder="1" applyAlignment="1">
      <alignment horizontal="center" vertical="center" wrapText="1"/>
    </xf>
    <xf numFmtId="164" fontId="33" fillId="35" borderId="14" xfId="0" applyNumberFormat="1" applyFont="1" applyFill="1" applyBorder="1" applyAlignment="1">
      <alignment horizontal="center" vertical="center" wrapText="1"/>
    </xf>
    <xf numFmtId="164" fontId="21" fillId="35" borderId="14" xfId="0" applyNumberFormat="1" applyFont="1" applyFill="1" applyBorder="1" applyAlignment="1">
      <alignment horizontal="center" vertical="center" wrapText="1"/>
    </xf>
    <xf numFmtId="164" fontId="21" fillId="33" borderId="10" xfId="0" applyNumberFormat="1" applyFont="1" applyFill="1" applyBorder="1" applyAlignment="1">
      <alignment horizontal="center" vertical="center" wrapText="1"/>
    </xf>
    <xf numFmtId="164" fontId="23" fillId="33" borderId="10" xfId="0" applyNumberFormat="1" applyFont="1" applyFill="1" applyBorder="1" applyAlignment="1">
      <alignment horizontal="center" vertical="center" wrapText="1"/>
    </xf>
    <xf numFmtId="164" fontId="23" fillId="0" borderId="10" xfId="0" applyNumberFormat="1" applyFont="1" applyFill="1" applyBorder="1" applyAlignment="1">
      <alignment horizontal="center" vertical="center" wrapText="1"/>
    </xf>
    <xf numFmtId="164" fontId="21" fillId="0" borderId="10" xfId="0" applyNumberFormat="1" applyFont="1" applyFill="1" applyBorder="1" applyAlignment="1">
      <alignment horizontal="center" vertical="center" wrapText="1"/>
    </xf>
    <xf numFmtId="164" fontId="25" fillId="0" borderId="10" xfId="0" applyNumberFormat="1" applyFont="1" applyFill="1" applyBorder="1" applyAlignment="1">
      <alignment horizontal="center" vertical="center" wrapText="1"/>
    </xf>
    <xf numFmtId="164" fontId="24" fillId="0" borderId="10" xfId="0" applyNumberFormat="1" applyFont="1" applyFill="1" applyBorder="1" applyAlignment="1">
      <alignment horizontal="center" vertical="center" wrapText="1"/>
    </xf>
    <xf numFmtId="164" fontId="23" fillId="35" borderId="10" xfId="0" applyNumberFormat="1" applyFont="1" applyFill="1" applyBorder="1" applyAlignment="1">
      <alignment horizontal="center" vertical="center" wrapText="1"/>
    </xf>
    <xf numFmtId="164" fontId="20" fillId="0" borderId="0" xfId="0" applyNumberFormat="1" applyFont="1" applyAlignment="1">
      <alignment horizontal="center" vertical="center" wrapText="1"/>
    </xf>
    <xf numFmtId="164" fontId="31" fillId="0" borderId="0" xfId="0" applyNumberFormat="1" applyFont="1" applyAlignment="1">
      <alignment horizontal="center" vertical="center" wrapText="1"/>
    </xf>
    <xf numFmtId="164" fontId="32" fillId="0" borderId="0" xfId="0" applyNumberFormat="1" applyFont="1" applyAlignment="1">
      <alignment horizontal="center" vertical="center" wrapText="1"/>
    </xf>
    <xf numFmtId="164" fontId="30" fillId="0" borderId="0" xfId="0" applyNumberFormat="1" applyFont="1" applyAlignment="1">
      <alignment horizontal="center" vertical="center" wrapText="1"/>
    </xf>
    <xf numFmtId="0" fontId="20" fillId="0" borderId="0" xfId="0" applyFont="1" applyFill="1" applyAlignment="1">
      <alignment horizontal="left" wrapText="1"/>
    </xf>
    <xf numFmtId="0" fontId="23" fillId="35" borderId="18" xfId="0" applyFont="1" applyFill="1" applyBorder="1" applyAlignment="1">
      <alignment horizontal="left" wrapText="1"/>
    </xf>
    <xf numFmtId="164" fontId="21" fillId="35" borderId="10" xfId="0" applyNumberFormat="1" applyFont="1" applyFill="1" applyBorder="1" applyAlignment="1">
      <alignment horizontal="center" vertical="center" wrapText="1"/>
    </xf>
    <xf numFmtId="164" fontId="29" fillId="35" borderId="10" xfId="0" applyNumberFormat="1" applyFont="1" applyFill="1" applyBorder="1" applyAlignment="1">
      <alignment horizontal="center" vertical="center" wrapText="1"/>
    </xf>
    <xf numFmtId="0" fontId="34" fillId="36" borderId="18" xfId="0" applyFont="1" applyFill="1" applyBorder="1" applyAlignment="1">
      <alignment horizontal="left" wrapText="1"/>
    </xf>
    <xf numFmtId="164" fontId="35" fillId="36" borderId="10" xfId="0" applyNumberFormat="1" applyFont="1" applyFill="1" applyBorder="1" applyAlignment="1">
      <alignment horizontal="center" vertical="center" wrapText="1"/>
    </xf>
    <xf numFmtId="164" fontId="23" fillId="36" borderId="10" xfId="0" applyNumberFormat="1" applyFont="1" applyFill="1" applyBorder="1" applyAlignment="1">
      <alignment horizontal="center" vertical="center" wrapText="1"/>
    </xf>
    <xf numFmtId="0" fontId="23" fillId="35" borderId="17" xfId="0" applyFont="1" applyFill="1" applyBorder="1" applyAlignment="1">
      <alignment horizontal="left" wrapText="1"/>
    </xf>
    <xf numFmtId="164" fontId="21" fillId="35" borderId="15" xfId="0" applyNumberFormat="1" applyFont="1" applyFill="1" applyBorder="1" applyAlignment="1">
      <alignment horizontal="center" vertical="center" wrapText="1"/>
    </xf>
    <xf numFmtId="164" fontId="23" fillId="35" borderId="15" xfId="0" applyNumberFormat="1" applyFont="1" applyFill="1" applyBorder="1" applyAlignment="1">
      <alignment horizontal="center" vertical="center" wrapText="1"/>
    </xf>
    <xf numFmtId="0" fontId="24" fillId="35" borderId="18" xfId="0" applyFont="1" applyFill="1" applyBorder="1" applyAlignment="1">
      <alignment horizontal="left" wrapText="1"/>
    </xf>
    <xf numFmtId="164" fontId="25" fillId="35" borderId="10" xfId="0" applyNumberFormat="1" applyFont="1" applyFill="1" applyBorder="1" applyAlignment="1">
      <alignment horizontal="center" vertical="center" wrapText="1"/>
    </xf>
    <xf numFmtId="164" fontId="24" fillId="35" borderId="10" xfId="0" applyNumberFormat="1" applyFont="1" applyFill="1" applyBorder="1" applyAlignment="1">
      <alignment horizontal="center" vertical="center" wrapText="1"/>
    </xf>
    <xf numFmtId="0" fontId="23" fillId="37" borderId="18" xfId="0" applyFont="1" applyFill="1" applyBorder="1" applyAlignment="1">
      <alignment horizontal="left" wrapText="1"/>
    </xf>
    <xf numFmtId="164" fontId="25" fillId="37" borderId="10" xfId="0" applyNumberFormat="1" applyFont="1" applyFill="1" applyBorder="1" applyAlignment="1">
      <alignment horizontal="center" vertical="center" wrapText="1"/>
    </xf>
    <xf numFmtId="164" fontId="24" fillId="37" borderId="10" xfId="0" applyNumberFormat="1" applyFont="1" applyFill="1" applyBorder="1" applyAlignment="1">
      <alignment horizontal="center" vertical="center" wrapText="1"/>
    </xf>
    <xf numFmtId="164" fontId="23" fillId="37" borderId="10" xfId="0" applyNumberFormat="1" applyFont="1" applyFill="1" applyBorder="1" applyAlignment="1">
      <alignment horizontal="center" vertical="center" wrapText="1"/>
    </xf>
    <xf numFmtId="164" fontId="23" fillId="34" borderId="10" xfId="0" applyNumberFormat="1" applyFont="1" applyFill="1" applyBorder="1" applyAlignment="1">
      <alignment horizontal="center" vertical="center" wrapText="1"/>
    </xf>
    <xf numFmtId="0" fontId="24" fillId="34" borderId="18" xfId="0" applyFont="1" applyFill="1" applyBorder="1" applyAlignment="1">
      <alignment horizontal="left" wrapText="1"/>
    </xf>
    <xf numFmtId="164" fontId="25" fillId="34" borderId="10" xfId="0" applyNumberFormat="1" applyFont="1" applyFill="1" applyBorder="1" applyAlignment="1">
      <alignment horizontal="center" vertical="center" wrapText="1"/>
    </xf>
    <xf numFmtId="164" fontId="21" fillId="37" borderId="10" xfId="0" applyNumberFormat="1" applyFont="1" applyFill="1" applyBorder="1" applyAlignment="1">
      <alignment horizontal="center" vertical="center" wrapText="1"/>
    </xf>
    <xf numFmtId="0" fontId="0" fillId="0" borderId="13" xfId="0" applyBorder="1"/>
    <xf numFmtId="0" fontId="0" fillId="0" borderId="13" xfId="0" applyBorder="1" applyAlignment="1">
      <alignment horizontal="center"/>
    </xf>
    <xf numFmtId="4" fontId="0" fillId="0" borderId="13" xfId="0" applyNumberFormat="1" applyBorder="1"/>
    <xf numFmtId="0" fontId="16" fillId="0" borderId="0" xfId="0" applyFont="1"/>
    <xf numFmtId="0" fontId="16" fillId="0" borderId="13" xfId="0" applyFont="1" applyBorder="1"/>
    <xf numFmtId="4" fontId="16" fillId="0" borderId="13" xfId="0" applyNumberFormat="1" applyFont="1" applyBorder="1"/>
    <xf numFmtId="0" fontId="27" fillId="0" borderId="19" xfId="0" applyFont="1" applyBorder="1" applyAlignment="1">
      <alignment horizontal="center" vertical="center" wrapText="1"/>
    </xf>
    <xf numFmtId="0" fontId="28" fillId="0" borderId="11" xfId="0" applyFont="1" applyBorder="1" applyAlignment="1">
      <alignment horizontal="center" vertical="center" wrapText="1"/>
    </xf>
    <xf numFmtId="0" fontId="28" fillId="0" borderId="12" xfId="0" applyFont="1" applyBorder="1" applyAlignment="1">
      <alignment horizontal="center" vertical="center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31"/>
  <sheetViews>
    <sheetView workbookViewId="0">
      <selection activeCell="B6" sqref="B5:B6"/>
    </sheetView>
  </sheetViews>
  <sheetFormatPr defaultRowHeight="15" x14ac:dyDescent="0.25"/>
  <cols>
    <col min="1" max="1" width="41.42578125" customWidth="1"/>
    <col min="2" max="2" width="20.85546875" customWidth="1"/>
    <col min="3" max="3" width="19" customWidth="1"/>
    <col min="4" max="4" width="18.7109375" customWidth="1"/>
    <col min="5" max="5" width="21.85546875" customWidth="1"/>
  </cols>
  <sheetData>
    <row r="2" spans="1:5" x14ac:dyDescent="0.25">
      <c r="A2" s="56" t="s">
        <v>95</v>
      </c>
    </row>
    <row r="3" spans="1:5" x14ac:dyDescent="0.25">
      <c r="A3" s="56" t="s">
        <v>117</v>
      </c>
    </row>
    <row r="4" spans="1:5" x14ac:dyDescent="0.25">
      <c r="A4" s="56" t="s">
        <v>118</v>
      </c>
    </row>
    <row r="5" spans="1:5" x14ac:dyDescent="0.25">
      <c r="A5" s="56"/>
    </row>
    <row r="6" spans="1:5" x14ac:dyDescent="0.25">
      <c r="A6" s="56" t="s">
        <v>96</v>
      </c>
    </row>
    <row r="8" spans="1:5" x14ac:dyDescent="0.25">
      <c r="A8" s="56" t="s">
        <v>97</v>
      </c>
    </row>
    <row r="10" spans="1:5" x14ac:dyDescent="0.25">
      <c r="A10" s="57" t="s">
        <v>98</v>
      </c>
      <c r="B10" s="57" t="s">
        <v>99</v>
      </c>
      <c r="C10" s="57" t="s">
        <v>72</v>
      </c>
      <c r="D10" s="57" t="s">
        <v>73</v>
      </c>
      <c r="E10" s="57" t="s">
        <v>100</v>
      </c>
    </row>
    <row r="11" spans="1:5" x14ac:dyDescent="0.25">
      <c r="A11" s="54">
        <v>1</v>
      </c>
      <c r="B11" s="54">
        <v>2</v>
      </c>
      <c r="C11" s="54">
        <v>3</v>
      </c>
      <c r="D11" s="54">
        <v>4</v>
      </c>
      <c r="E11" s="54">
        <v>5</v>
      </c>
    </row>
    <row r="12" spans="1:5" x14ac:dyDescent="0.25">
      <c r="A12" s="53" t="s">
        <v>101</v>
      </c>
      <c r="B12" s="55">
        <v>611866.17000000004</v>
      </c>
      <c r="C12" s="55">
        <v>1745208.23</v>
      </c>
      <c r="D12" s="55">
        <v>1745208.23</v>
      </c>
      <c r="E12" s="55">
        <v>697427.12</v>
      </c>
    </row>
    <row r="13" spans="1:5" x14ac:dyDescent="0.25">
      <c r="A13" s="53" t="s">
        <v>102</v>
      </c>
      <c r="B13" s="53">
        <v>333.21</v>
      </c>
      <c r="C13" s="55">
        <v>1327.23</v>
      </c>
      <c r="D13" s="55">
        <v>1327.23</v>
      </c>
      <c r="E13" s="55"/>
    </row>
    <row r="14" spans="1:5" x14ac:dyDescent="0.25">
      <c r="A14" s="57" t="s">
        <v>103</v>
      </c>
      <c r="B14" s="58">
        <v>612199.38</v>
      </c>
      <c r="C14" s="58">
        <v>1746535.46</v>
      </c>
      <c r="D14" s="58">
        <v>1746535.46</v>
      </c>
      <c r="E14" s="58">
        <v>697427.12</v>
      </c>
    </row>
    <row r="15" spans="1:5" x14ac:dyDescent="0.25">
      <c r="A15" s="53" t="s">
        <v>104</v>
      </c>
      <c r="B15" s="55">
        <v>611139.47</v>
      </c>
      <c r="C15" s="55">
        <v>1764428.22</v>
      </c>
      <c r="D15" s="55">
        <v>1764428.22</v>
      </c>
      <c r="E15" s="55">
        <v>696831.16</v>
      </c>
    </row>
    <row r="16" spans="1:5" x14ac:dyDescent="0.25">
      <c r="A16" s="53" t="s">
        <v>105</v>
      </c>
      <c r="B16" s="55">
        <v>1499.37</v>
      </c>
      <c r="C16" s="55">
        <v>1327.23</v>
      </c>
      <c r="D16" s="55">
        <v>1327.23</v>
      </c>
      <c r="E16" s="55"/>
    </row>
    <row r="17" spans="1:5" x14ac:dyDescent="0.25">
      <c r="A17" s="57" t="s">
        <v>106</v>
      </c>
      <c r="B17" s="58">
        <v>612638.84</v>
      </c>
      <c r="C17" s="58">
        <v>1765755.45</v>
      </c>
      <c r="D17" s="58">
        <v>1765755.45</v>
      </c>
      <c r="E17" s="58">
        <v>696831.16</v>
      </c>
    </row>
    <row r="18" spans="1:5" x14ac:dyDescent="0.25">
      <c r="A18" s="53" t="s">
        <v>107</v>
      </c>
      <c r="B18" s="55">
        <v>439.46</v>
      </c>
      <c r="C18" s="55">
        <v>19219.990000000002</v>
      </c>
      <c r="D18" s="55">
        <v>19219.990000000002</v>
      </c>
      <c r="E18" s="55">
        <v>595.96</v>
      </c>
    </row>
    <row r="21" spans="1:5" x14ac:dyDescent="0.25">
      <c r="A21" s="56" t="s">
        <v>108</v>
      </c>
    </row>
    <row r="22" spans="1:5" x14ac:dyDescent="0.25">
      <c r="A22" s="57" t="s">
        <v>0</v>
      </c>
      <c r="B22" s="57" t="s">
        <v>99</v>
      </c>
      <c r="C22" s="57" t="s">
        <v>72</v>
      </c>
      <c r="D22" s="57" t="s">
        <v>73</v>
      </c>
      <c r="E22" s="57" t="s">
        <v>109</v>
      </c>
    </row>
    <row r="23" spans="1:5" x14ac:dyDescent="0.25">
      <c r="A23" s="53" t="s">
        <v>110</v>
      </c>
      <c r="B23" s="53" t="s">
        <v>111</v>
      </c>
      <c r="C23" s="53"/>
      <c r="D23" s="53"/>
      <c r="E23" s="53"/>
    </row>
    <row r="24" spans="1:5" x14ac:dyDescent="0.25">
      <c r="A24" s="53" t="s">
        <v>112</v>
      </c>
      <c r="B24" s="53"/>
      <c r="C24" s="53"/>
      <c r="D24" s="53"/>
      <c r="E24" s="53"/>
    </row>
    <row r="25" spans="1:5" x14ac:dyDescent="0.25">
      <c r="A25" s="53" t="s">
        <v>113</v>
      </c>
      <c r="B25" s="53" t="s">
        <v>111</v>
      </c>
      <c r="C25" s="53"/>
      <c r="D25" s="53"/>
      <c r="E25" s="53" t="s">
        <v>111</v>
      </c>
    </row>
    <row r="26" spans="1:5" x14ac:dyDescent="0.25">
      <c r="A26" s="53"/>
      <c r="B26" s="53"/>
      <c r="C26" s="53"/>
      <c r="D26" s="53"/>
      <c r="E26" s="53"/>
    </row>
    <row r="28" spans="1:5" x14ac:dyDescent="0.25">
      <c r="A28" s="56" t="s">
        <v>114</v>
      </c>
    </row>
    <row r="30" spans="1:5" x14ac:dyDescent="0.25">
      <c r="A30" s="57" t="s">
        <v>0</v>
      </c>
      <c r="B30" s="57" t="s">
        <v>115</v>
      </c>
      <c r="C30" s="57" t="s">
        <v>72</v>
      </c>
      <c r="D30" s="57" t="s">
        <v>73</v>
      </c>
      <c r="E30" s="57" t="s">
        <v>100</v>
      </c>
    </row>
    <row r="31" spans="1:5" x14ac:dyDescent="0.25">
      <c r="A31" s="53" t="s">
        <v>116</v>
      </c>
      <c r="B31" s="55">
        <v>439.46</v>
      </c>
      <c r="C31" s="55">
        <v>19219.990000000002</v>
      </c>
      <c r="D31" s="55">
        <v>19219.990000000002</v>
      </c>
      <c r="E31" s="55">
        <v>595.96</v>
      </c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1"/>
  <sheetViews>
    <sheetView tabSelected="1" topLeftCell="A13" workbookViewId="0">
      <selection activeCell="C129" sqref="C129"/>
    </sheetView>
  </sheetViews>
  <sheetFormatPr defaultColWidth="9.140625" defaultRowHeight="12.75" x14ac:dyDescent="0.15"/>
  <cols>
    <col min="1" max="1" width="37.7109375" style="3" customWidth="1"/>
    <col min="2" max="2" width="15.5703125" style="28" bestFit="1" customWidth="1"/>
    <col min="3" max="3" width="15.5703125" style="29" bestFit="1" customWidth="1"/>
    <col min="4" max="4" width="16.7109375" style="30" customWidth="1"/>
    <col min="5" max="5" width="9.28515625" style="31" bestFit="1" customWidth="1"/>
    <col min="6" max="16384" width="9.140625" style="3"/>
  </cols>
  <sheetData>
    <row r="1" spans="1:5" ht="13.5" thickBot="1" x14ac:dyDescent="0.2">
      <c r="A1" s="59" t="s">
        <v>71</v>
      </c>
      <c r="B1" s="60"/>
      <c r="C1" s="60"/>
      <c r="D1" s="60"/>
      <c r="E1" s="61"/>
    </row>
    <row r="2" spans="1:5" ht="53.45" customHeight="1" x14ac:dyDescent="0.15">
      <c r="A2" s="18" t="s">
        <v>0</v>
      </c>
      <c r="B2" s="19" t="s">
        <v>72</v>
      </c>
      <c r="C2" s="20" t="s">
        <v>73</v>
      </c>
      <c r="D2" s="20" t="s">
        <v>74</v>
      </c>
      <c r="E2" s="13" t="s">
        <v>54</v>
      </c>
    </row>
    <row r="3" spans="1:5" x14ac:dyDescent="0.15">
      <c r="A3" s="14">
        <v>1</v>
      </c>
      <c r="B3" s="16">
        <v>2</v>
      </c>
      <c r="C3" s="17">
        <v>3</v>
      </c>
      <c r="D3" s="15">
        <v>4</v>
      </c>
      <c r="E3" s="15">
        <v>5</v>
      </c>
    </row>
    <row r="4" spans="1:5" ht="24" x14ac:dyDescent="0.2">
      <c r="A4" s="39" t="s">
        <v>1</v>
      </c>
      <c r="B4" s="40"/>
      <c r="C4" s="40"/>
      <c r="D4" s="41"/>
      <c r="E4" s="41"/>
    </row>
    <row r="5" spans="1:5" x14ac:dyDescent="0.2">
      <c r="A5" s="45" t="s">
        <v>2</v>
      </c>
      <c r="B5" s="52">
        <v>1572337.45</v>
      </c>
      <c r="C5" s="52">
        <v>1572337.45</v>
      </c>
      <c r="D5" s="48">
        <v>675939.13</v>
      </c>
      <c r="E5" s="48">
        <v>42.99</v>
      </c>
    </row>
    <row r="6" spans="1:5" ht="24" x14ac:dyDescent="0.2">
      <c r="A6" s="8" t="s">
        <v>3</v>
      </c>
      <c r="B6" s="21"/>
      <c r="C6" s="21"/>
      <c r="D6" s="22"/>
      <c r="E6" s="23"/>
    </row>
    <row r="7" spans="1:5" ht="24" x14ac:dyDescent="0.2">
      <c r="A7" s="33" t="s">
        <v>4</v>
      </c>
      <c r="B7" s="34">
        <v>121028.28</v>
      </c>
      <c r="C7" s="34">
        <v>121028.28</v>
      </c>
      <c r="D7" s="34">
        <v>75875.73</v>
      </c>
      <c r="E7" s="27">
        <v>62.69</v>
      </c>
    </row>
    <row r="8" spans="1:5" s="1" customFormat="1" x14ac:dyDescent="0.2">
      <c r="A8" s="8" t="s">
        <v>5</v>
      </c>
      <c r="B8" s="24"/>
      <c r="C8" s="24"/>
      <c r="D8" s="25"/>
      <c r="E8" s="23"/>
    </row>
    <row r="9" spans="1:5" s="6" customFormat="1" x14ac:dyDescent="0.2">
      <c r="A9" s="9" t="s">
        <v>6</v>
      </c>
      <c r="B9" s="25">
        <v>3200</v>
      </c>
      <c r="C9" s="25">
        <v>3200</v>
      </c>
      <c r="D9" s="25">
        <v>2422.86</v>
      </c>
      <c r="E9" s="48">
        <v>75.709999999999994</v>
      </c>
    </row>
    <row r="10" spans="1:5" s="1" customFormat="1" x14ac:dyDescent="0.2">
      <c r="A10" s="9" t="s">
        <v>7</v>
      </c>
      <c r="B10" s="25">
        <v>36315.949999999997</v>
      </c>
      <c r="C10" s="25">
        <v>36315.949999999997</v>
      </c>
      <c r="D10" s="25">
        <v>19881.810000000001</v>
      </c>
      <c r="E10" s="48">
        <v>54.75</v>
      </c>
    </row>
    <row r="11" spans="1:5" s="1" customFormat="1" x14ac:dyDescent="0.2">
      <c r="A11" s="9" t="s">
        <v>8</v>
      </c>
      <c r="B11" s="25">
        <v>300</v>
      </c>
      <c r="C11" s="25">
        <v>300</v>
      </c>
      <c r="D11" s="25">
        <v>231</v>
      </c>
      <c r="E11" s="48">
        <v>77</v>
      </c>
    </row>
    <row r="12" spans="1:5" s="1" customFormat="1" x14ac:dyDescent="0.2">
      <c r="A12" s="9" t="s">
        <v>75</v>
      </c>
      <c r="B12" s="25">
        <v>199.08</v>
      </c>
      <c r="C12" s="25">
        <v>199.08</v>
      </c>
      <c r="D12" s="25">
        <v>139.1</v>
      </c>
      <c r="E12" s="48">
        <v>69.87</v>
      </c>
    </row>
    <row r="13" spans="1:5" s="1" customFormat="1" x14ac:dyDescent="0.2">
      <c r="A13" s="8" t="s">
        <v>9</v>
      </c>
      <c r="B13" s="25"/>
      <c r="C13" s="25"/>
      <c r="D13" s="25"/>
      <c r="E13" s="48"/>
    </row>
    <row r="14" spans="1:5" s="1" customFormat="1" x14ac:dyDescent="0.2">
      <c r="A14" s="9" t="s">
        <v>10</v>
      </c>
      <c r="B14" s="25">
        <v>6000</v>
      </c>
      <c r="C14" s="25">
        <v>6000</v>
      </c>
      <c r="D14" s="25">
        <v>3621.13</v>
      </c>
      <c r="E14" s="48">
        <f t="shared" ref="E14:E56" si="0">+(D14/C14)*100</f>
        <v>60.352166666666676</v>
      </c>
    </row>
    <row r="15" spans="1:5" s="1" customFormat="1" x14ac:dyDescent="0.2">
      <c r="A15" s="9" t="s">
        <v>11</v>
      </c>
      <c r="B15" s="25">
        <v>7000</v>
      </c>
      <c r="C15" s="25">
        <v>7000</v>
      </c>
      <c r="D15" s="25">
        <v>4983.1400000000003</v>
      </c>
      <c r="E15" s="48">
        <f t="shared" si="0"/>
        <v>71.187714285714293</v>
      </c>
    </row>
    <row r="16" spans="1:5" s="1" customFormat="1" x14ac:dyDescent="0.2">
      <c r="A16" s="9" t="s">
        <v>12</v>
      </c>
      <c r="B16" s="25">
        <v>36500</v>
      </c>
      <c r="C16" s="25">
        <v>36500</v>
      </c>
      <c r="D16" s="25">
        <v>29563.75</v>
      </c>
      <c r="E16" s="48">
        <f t="shared" si="0"/>
        <v>80.996575342465746</v>
      </c>
    </row>
    <row r="17" spans="1:5" s="1" customFormat="1" x14ac:dyDescent="0.2">
      <c r="A17" s="9" t="s">
        <v>13</v>
      </c>
      <c r="B17" s="25">
        <v>3000</v>
      </c>
      <c r="C17" s="25">
        <v>3000</v>
      </c>
      <c r="D17" s="25">
        <v>937.81</v>
      </c>
      <c r="E17" s="48">
        <f t="shared" si="0"/>
        <v>31.260333333333328</v>
      </c>
    </row>
    <row r="18" spans="1:5" x14ac:dyDescent="0.2">
      <c r="A18" s="9" t="s">
        <v>14</v>
      </c>
      <c r="B18" s="25">
        <v>200</v>
      </c>
      <c r="C18" s="25">
        <v>200</v>
      </c>
      <c r="D18" s="25">
        <v>98.36</v>
      </c>
      <c r="E18" s="48">
        <f t="shared" si="0"/>
        <v>49.18</v>
      </c>
    </row>
    <row r="19" spans="1:5" ht="24" x14ac:dyDescent="0.2">
      <c r="A19" s="9" t="s">
        <v>55</v>
      </c>
      <c r="B19" s="25">
        <v>500</v>
      </c>
      <c r="C19" s="25">
        <v>500</v>
      </c>
      <c r="D19" s="25">
        <v>362.89</v>
      </c>
      <c r="E19" s="48">
        <f t="shared" si="0"/>
        <v>72.578000000000003</v>
      </c>
    </row>
    <row r="20" spans="1:5" s="2" customFormat="1" x14ac:dyDescent="0.2">
      <c r="A20" s="8" t="s">
        <v>15</v>
      </c>
      <c r="B20" s="25"/>
      <c r="C20" s="25"/>
      <c r="D20" s="25"/>
      <c r="E20" s="48"/>
    </row>
    <row r="21" spans="1:5" s="4" customFormat="1" x14ac:dyDescent="0.2">
      <c r="A21" s="9" t="s">
        <v>16</v>
      </c>
      <c r="B21" s="25">
        <v>3052.62</v>
      </c>
      <c r="C21" s="25">
        <v>3052.62</v>
      </c>
      <c r="D21" s="25">
        <v>1547.26</v>
      </c>
      <c r="E21" s="48">
        <f t="shared" si="0"/>
        <v>50.686295706638887</v>
      </c>
    </row>
    <row r="22" spans="1:5" s="4" customFormat="1" x14ac:dyDescent="0.2">
      <c r="A22" s="9" t="s">
        <v>17</v>
      </c>
      <c r="B22" s="25">
        <v>2000</v>
      </c>
      <c r="C22" s="25">
        <v>2000</v>
      </c>
      <c r="D22" s="25">
        <v>1964.04</v>
      </c>
      <c r="E22" s="48">
        <f t="shared" si="0"/>
        <v>98.201999999999998</v>
      </c>
    </row>
    <row r="23" spans="1:5" s="4" customFormat="1" x14ac:dyDescent="0.2">
      <c r="A23" s="9" t="s">
        <v>56</v>
      </c>
      <c r="B23" s="25">
        <v>132.72</v>
      </c>
      <c r="C23" s="25">
        <v>132.72</v>
      </c>
      <c r="D23" s="25">
        <v>63.72</v>
      </c>
      <c r="E23" s="48">
        <f t="shared" si="0"/>
        <v>48.010849909584088</v>
      </c>
    </row>
    <row r="24" spans="1:5" x14ac:dyDescent="0.2">
      <c r="A24" s="9" t="s">
        <v>18</v>
      </c>
      <c r="B24" s="25">
        <v>7500</v>
      </c>
      <c r="C24" s="25">
        <v>7500</v>
      </c>
      <c r="D24" s="25">
        <v>3473.19</v>
      </c>
      <c r="E24" s="48">
        <f t="shared" si="0"/>
        <v>46.309199999999997</v>
      </c>
    </row>
    <row r="25" spans="1:5" s="4" customFormat="1" x14ac:dyDescent="0.2">
      <c r="A25" s="9" t="s">
        <v>20</v>
      </c>
      <c r="B25" s="25">
        <v>318.54000000000002</v>
      </c>
      <c r="C25" s="25">
        <v>318.54000000000002</v>
      </c>
      <c r="D25" s="25">
        <v>0</v>
      </c>
      <c r="E25" s="48">
        <f t="shared" si="0"/>
        <v>0</v>
      </c>
    </row>
    <row r="26" spans="1:5" s="4" customFormat="1" x14ac:dyDescent="0.2">
      <c r="A26" s="9" t="s">
        <v>21</v>
      </c>
      <c r="B26" s="25">
        <v>1327.23</v>
      </c>
      <c r="C26" s="25">
        <v>1327.23</v>
      </c>
      <c r="D26" s="25">
        <v>266.69</v>
      </c>
      <c r="E26" s="48">
        <f t="shared" si="0"/>
        <v>20.093729044702123</v>
      </c>
    </row>
    <row r="27" spans="1:5" s="4" customFormat="1" x14ac:dyDescent="0.2">
      <c r="A27" s="9" t="s">
        <v>22</v>
      </c>
      <c r="B27" s="25">
        <v>2611.31</v>
      </c>
      <c r="C27" s="25">
        <v>2611.31</v>
      </c>
      <c r="D27" s="25">
        <v>1077.6600000000001</v>
      </c>
      <c r="E27" s="48">
        <v>41.27</v>
      </c>
    </row>
    <row r="28" spans="1:5" s="4" customFormat="1" x14ac:dyDescent="0.2">
      <c r="A28" s="9" t="s">
        <v>23</v>
      </c>
      <c r="B28" s="25">
        <v>8980</v>
      </c>
      <c r="C28" s="25">
        <v>8980</v>
      </c>
      <c r="D28" s="25">
        <v>5146.34</v>
      </c>
      <c r="E28" s="48">
        <f t="shared" si="0"/>
        <v>57.308908685968817</v>
      </c>
    </row>
    <row r="29" spans="1:5" s="1" customFormat="1" x14ac:dyDescent="0.2">
      <c r="A29" s="8" t="s">
        <v>24</v>
      </c>
      <c r="B29" s="25"/>
      <c r="C29" s="25"/>
      <c r="D29" s="25"/>
      <c r="E29" s="48"/>
    </row>
    <row r="30" spans="1:5" x14ac:dyDescent="0.2">
      <c r="A30" s="9" t="s">
        <v>25</v>
      </c>
      <c r="B30" s="25">
        <v>300</v>
      </c>
      <c r="C30" s="25">
        <v>300</v>
      </c>
      <c r="D30" s="25">
        <v>0</v>
      </c>
      <c r="E30" s="48">
        <f t="shared" si="0"/>
        <v>0</v>
      </c>
    </row>
    <row r="31" spans="1:5" s="4" customFormat="1" x14ac:dyDescent="0.2">
      <c r="A31" s="9" t="s">
        <v>26</v>
      </c>
      <c r="B31" s="25">
        <v>409.6</v>
      </c>
      <c r="C31" s="25">
        <v>409.6</v>
      </c>
      <c r="D31" s="25">
        <v>0</v>
      </c>
      <c r="E31" s="48">
        <f t="shared" si="0"/>
        <v>0</v>
      </c>
    </row>
    <row r="32" spans="1:5" s="4" customFormat="1" x14ac:dyDescent="0.2">
      <c r="A32" s="9" t="s">
        <v>27</v>
      </c>
      <c r="B32" s="25">
        <v>26.54</v>
      </c>
      <c r="C32" s="25">
        <v>26.54</v>
      </c>
      <c r="D32" s="25">
        <v>0</v>
      </c>
      <c r="E32" s="48">
        <f t="shared" si="0"/>
        <v>0</v>
      </c>
    </row>
    <row r="33" spans="1:5" s="4" customFormat="1" x14ac:dyDescent="0.2">
      <c r="A33" s="9" t="s">
        <v>57</v>
      </c>
      <c r="B33" s="25">
        <v>13.27</v>
      </c>
      <c r="C33" s="25">
        <v>13.27</v>
      </c>
      <c r="D33" s="25">
        <v>0.61</v>
      </c>
      <c r="E33" s="48">
        <f t="shared" si="0"/>
        <v>4.5968349660889221</v>
      </c>
    </row>
    <row r="34" spans="1:5" s="4" customFormat="1" x14ac:dyDescent="0.2">
      <c r="A34" s="9" t="s">
        <v>28</v>
      </c>
      <c r="B34" s="25">
        <v>1061.78</v>
      </c>
      <c r="C34" s="25">
        <v>1061.78</v>
      </c>
      <c r="D34" s="25">
        <v>59.73</v>
      </c>
      <c r="E34" s="48">
        <f t="shared" si="0"/>
        <v>5.6254591346606642</v>
      </c>
    </row>
    <row r="35" spans="1:5" s="4" customFormat="1" ht="24" x14ac:dyDescent="0.2">
      <c r="A35" s="9" t="s">
        <v>58</v>
      </c>
      <c r="B35" s="25">
        <v>39.82</v>
      </c>
      <c r="C35" s="25">
        <v>39.82</v>
      </c>
      <c r="D35" s="25">
        <v>31.21</v>
      </c>
      <c r="E35" s="48">
        <f t="shared" si="0"/>
        <v>78.377699648417888</v>
      </c>
    </row>
    <row r="36" spans="1:5" s="4" customFormat="1" x14ac:dyDescent="0.2">
      <c r="A36" s="9" t="s">
        <v>59</v>
      </c>
      <c r="B36" s="25">
        <v>39.82</v>
      </c>
      <c r="C36" s="25">
        <v>39.82</v>
      </c>
      <c r="D36" s="25">
        <v>3.43</v>
      </c>
      <c r="E36" s="48">
        <f t="shared" si="0"/>
        <v>8.6137619286790557</v>
      </c>
    </row>
    <row r="37" spans="1:5" s="4" customFormat="1" x14ac:dyDescent="0.2">
      <c r="A37" s="45" t="s">
        <v>60</v>
      </c>
      <c r="B37" s="52">
        <f>+B39</f>
        <v>6559.87</v>
      </c>
      <c r="C37" s="52">
        <f>+C39</f>
        <v>6559.87</v>
      </c>
      <c r="D37" s="52">
        <f>+D39</f>
        <v>6559.87</v>
      </c>
      <c r="E37" s="48">
        <v>100</v>
      </c>
    </row>
    <row r="38" spans="1:5" s="4" customFormat="1" x14ac:dyDescent="0.2">
      <c r="A38" s="8" t="s">
        <v>76</v>
      </c>
      <c r="B38" s="24"/>
      <c r="C38" s="24"/>
      <c r="D38" s="25"/>
      <c r="E38" s="23"/>
    </row>
    <row r="39" spans="1:5" s="4" customFormat="1" x14ac:dyDescent="0.2">
      <c r="A39" s="9" t="s">
        <v>77</v>
      </c>
      <c r="B39" s="25">
        <v>6559.87</v>
      </c>
      <c r="C39" s="25">
        <v>6559.87</v>
      </c>
      <c r="D39" s="25">
        <v>6559.87</v>
      </c>
      <c r="E39" s="23">
        <v>100</v>
      </c>
    </row>
    <row r="40" spans="1:5" s="4" customFormat="1" ht="24" x14ac:dyDescent="0.2">
      <c r="A40" s="45" t="s">
        <v>70</v>
      </c>
      <c r="B40" s="52">
        <v>1193</v>
      </c>
      <c r="C40" s="52">
        <v>1193</v>
      </c>
      <c r="D40" s="52">
        <v>247.24</v>
      </c>
      <c r="E40" s="48">
        <v>20.72</v>
      </c>
    </row>
    <row r="41" spans="1:5" s="12" customFormat="1" x14ac:dyDescent="0.2">
      <c r="A41" s="42" t="s">
        <v>37</v>
      </c>
      <c r="B41" s="43"/>
      <c r="C41" s="43"/>
      <c r="D41" s="44"/>
      <c r="E41" s="44"/>
    </row>
    <row r="42" spans="1:5" s="4" customFormat="1" x14ac:dyDescent="0.2">
      <c r="A42" s="9" t="s">
        <v>6</v>
      </c>
      <c r="B42" s="24">
        <v>199</v>
      </c>
      <c r="C42" s="24">
        <v>199</v>
      </c>
      <c r="D42" s="24">
        <v>0</v>
      </c>
      <c r="E42" s="23">
        <v>0</v>
      </c>
    </row>
    <row r="43" spans="1:5" s="4" customFormat="1" x14ac:dyDescent="0.2">
      <c r="A43" s="9" t="s">
        <v>10</v>
      </c>
      <c r="B43" s="25">
        <v>464</v>
      </c>
      <c r="C43" s="25">
        <v>464</v>
      </c>
      <c r="D43" s="25">
        <v>35.299999999999997</v>
      </c>
      <c r="E43" s="23">
        <v>7.61</v>
      </c>
    </row>
    <row r="44" spans="1:5" s="4" customFormat="1" x14ac:dyDescent="0.2">
      <c r="A44" s="9" t="s">
        <v>23</v>
      </c>
      <c r="B44" s="25">
        <v>265</v>
      </c>
      <c r="C44" s="25">
        <v>265</v>
      </c>
      <c r="D44" s="25">
        <v>0</v>
      </c>
      <c r="E44" s="23">
        <v>0</v>
      </c>
    </row>
    <row r="45" spans="1:5" s="4" customFormat="1" x14ac:dyDescent="0.2">
      <c r="A45" s="9" t="s">
        <v>78</v>
      </c>
      <c r="B45" s="25">
        <v>265</v>
      </c>
      <c r="C45" s="25">
        <v>265</v>
      </c>
      <c r="D45" s="25">
        <v>211.94</v>
      </c>
      <c r="E45" s="23">
        <v>79.98</v>
      </c>
    </row>
    <row r="46" spans="1:5" x14ac:dyDescent="0.2">
      <c r="A46" s="45" t="s">
        <v>30</v>
      </c>
      <c r="B46" s="52">
        <f>+B48+B49</f>
        <v>1984.63</v>
      </c>
      <c r="C46" s="52">
        <f>+C48+C49</f>
        <v>1984.63</v>
      </c>
      <c r="D46" s="52">
        <f>+D48+D49</f>
        <v>0</v>
      </c>
      <c r="E46" s="48">
        <v>0</v>
      </c>
    </row>
    <row r="47" spans="1:5" x14ac:dyDescent="0.2">
      <c r="A47" s="9" t="s">
        <v>29</v>
      </c>
      <c r="B47" s="24"/>
      <c r="C47" s="24"/>
      <c r="D47" s="24"/>
      <c r="E47" s="23"/>
    </row>
    <row r="48" spans="1:5" s="4" customFormat="1" x14ac:dyDescent="0.2">
      <c r="A48" s="9" t="s">
        <v>31</v>
      </c>
      <c r="B48" s="25">
        <v>1386.68</v>
      </c>
      <c r="C48" s="25">
        <v>1386.68</v>
      </c>
      <c r="D48" s="25">
        <v>0</v>
      </c>
      <c r="E48" s="23">
        <v>0</v>
      </c>
    </row>
    <row r="49" spans="1:5" x14ac:dyDescent="0.2">
      <c r="A49" s="9" t="s">
        <v>28</v>
      </c>
      <c r="B49" s="25">
        <v>597.95000000000005</v>
      </c>
      <c r="C49" s="25">
        <v>597.95000000000005</v>
      </c>
      <c r="D49" s="25">
        <v>0</v>
      </c>
      <c r="E49" s="23">
        <v>0</v>
      </c>
    </row>
    <row r="50" spans="1:5" s="4" customFormat="1" x14ac:dyDescent="0.2">
      <c r="A50" s="9"/>
      <c r="B50" s="25"/>
      <c r="C50" s="25"/>
      <c r="D50" s="25"/>
      <c r="E50" s="23"/>
    </row>
    <row r="51" spans="1:5" s="4" customFormat="1" ht="24" x14ac:dyDescent="0.2">
      <c r="A51" s="45" t="s">
        <v>32</v>
      </c>
      <c r="B51" s="52">
        <f>SUM(B52+B68+B73+B85+B94+B97)</f>
        <v>48576.090000000004</v>
      </c>
      <c r="C51" s="52">
        <v>48576.08</v>
      </c>
      <c r="D51" s="48">
        <f>SUM(D52+D73+D85)</f>
        <v>18885.190000000002</v>
      </c>
      <c r="E51" s="48">
        <f t="shared" si="0"/>
        <v>38.877550432229199</v>
      </c>
    </row>
    <row r="52" spans="1:5" s="4" customFormat="1" ht="24" x14ac:dyDescent="0.2">
      <c r="A52" s="33" t="s">
        <v>33</v>
      </c>
      <c r="B52" s="34">
        <v>8835.89</v>
      </c>
      <c r="C52" s="34">
        <v>8835.89</v>
      </c>
      <c r="D52" s="27">
        <f>SUM(D56+D64)</f>
        <v>1450.81</v>
      </c>
      <c r="E52" s="27">
        <f t="shared" si="0"/>
        <v>16.419511786588561</v>
      </c>
    </row>
    <row r="53" spans="1:5" s="4" customFormat="1" x14ac:dyDescent="0.2">
      <c r="A53" s="33" t="s">
        <v>52</v>
      </c>
      <c r="B53" s="34"/>
      <c r="C53" s="34"/>
      <c r="D53" s="27"/>
      <c r="E53" s="27"/>
    </row>
    <row r="54" spans="1:5" s="4" customFormat="1" x14ac:dyDescent="0.2">
      <c r="A54" s="50" t="s">
        <v>6</v>
      </c>
      <c r="B54" s="51">
        <v>500</v>
      </c>
      <c r="C54" s="51">
        <v>500</v>
      </c>
      <c r="D54" s="49">
        <v>0</v>
      </c>
      <c r="E54" s="49">
        <v>0</v>
      </c>
    </row>
    <row r="55" spans="1:5" s="4" customFormat="1" x14ac:dyDescent="0.2">
      <c r="A55" s="10" t="s">
        <v>35</v>
      </c>
      <c r="B55" s="24"/>
      <c r="C55" s="24"/>
      <c r="D55" s="23"/>
      <c r="E55" s="23"/>
    </row>
    <row r="56" spans="1:5" s="4" customFormat="1" x14ac:dyDescent="0.2">
      <c r="A56" s="11" t="s">
        <v>36</v>
      </c>
      <c r="B56" s="25">
        <v>700</v>
      </c>
      <c r="C56" s="25">
        <v>700</v>
      </c>
      <c r="D56" s="26">
        <v>832.7</v>
      </c>
      <c r="E56" s="26">
        <f t="shared" si="0"/>
        <v>118.95714285714287</v>
      </c>
    </row>
    <row r="57" spans="1:5" s="4" customFormat="1" x14ac:dyDescent="0.2">
      <c r="A57" s="10" t="s">
        <v>61</v>
      </c>
      <c r="B57" s="24"/>
      <c r="C57" s="25"/>
      <c r="D57" s="23"/>
      <c r="E57" s="23"/>
    </row>
    <row r="58" spans="1:5" s="4" customFormat="1" x14ac:dyDescent="0.2">
      <c r="A58" s="11" t="s">
        <v>12</v>
      </c>
      <c r="B58" s="25">
        <v>400</v>
      </c>
      <c r="C58" s="25">
        <v>400</v>
      </c>
      <c r="D58" s="23">
        <v>0</v>
      </c>
      <c r="E58" s="23">
        <f t="shared" ref="E58:E93" si="1">+(D58/C58)*100</f>
        <v>0</v>
      </c>
    </row>
    <row r="59" spans="1:5" s="4" customFormat="1" x14ac:dyDescent="0.2">
      <c r="A59" s="11" t="s">
        <v>14</v>
      </c>
      <c r="B59" s="25">
        <v>455</v>
      </c>
      <c r="C59" s="25">
        <v>455</v>
      </c>
      <c r="D59" s="23">
        <v>0</v>
      </c>
      <c r="E59" s="23">
        <v>0</v>
      </c>
    </row>
    <row r="60" spans="1:5" s="4" customFormat="1" x14ac:dyDescent="0.2">
      <c r="A60" s="10" t="s">
        <v>63</v>
      </c>
      <c r="B60" s="25"/>
      <c r="C60" s="25"/>
      <c r="D60" s="23"/>
      <c r="E60" s="23"/>
    </row>
    <row r="61" spans="1:5" s="4" customFormat="1" x14ac:dyDescent="0.2">
      <c r="A61" s="11" t="s">
        <v>18</v>
      </c>
      <c r="B61" s="25">
        <v>300</v>
      </c>
      <c r="C61" s="25">
        <v>300</v>
      </c>
      <c r="D61" s="23">
        <v>0</v>
      </c>
      <c r="E61" s="23">
        <f t="shared" si="1"/>
        <v>0</v>
      </c>
    </row>
    <row r="62" spans="1:5" s="5" customFormat="1" x14ac:dyDescent="0.2">
      <c r="A62" s="8" t="s">
        <v>29</v>
      </c>
      <c r="B62" s="24"/>
      <c r="C62" s="24"/>
      <c r="D62" s="25"/>
      <c r="E62" s="23"/>
    </row>
    <row r="63" spans="1:5" s="4" customFormat="1" x14ac:dyDescent="0.2">
      <c r="A63" s="9" t="s">
        <v>26</v>
      </c>
      <c r="B63" s="25">
        <v>500</v>
      </c>
      <c r="C63" s="25">
        <v>500</v>
      </c>
      <c r="D63" s="25">
        <v>0</v>
      </c>
      <c r="E63" s="23">
        <f t="shared" si="1"/>
        <v>0</v>
      </c>
    </row>
    <row r="64" spans="1:5" s="12" customFormat="1" x14ac:dyDescent="0.2">
      <c r="A64" s="9" t="s">
        <v>28</v>
      </c>
      <c r="B64" s="25">
        <v>450</v>
      </c>
      <c r="C64" s="25">
        <v>450</v>
      </c>
      <c r="D64" s="25">
        <v>618.11</v>
      </c>
      <c r="E64" s="23">
        <f t="shared" si="1"/>
        <v>137.35777777777778</v>
      </c>
    </row>
    <row r="65" spans="1:5" s="12" customFormat="1" x14ac:dyDescent="0.2">
      <c r="A65" s="9" t="s">
        <v>40</v>
      </c>
      <c r="B65" s="25">
        <v>530.89</v>
      </c>
      <c r="C65" s="25">
        <v>530.89</v>
      </c>
      <c r="D65" s="25">
        <v>0</v>
      </c>
      <c r="E65" s="23">
        <f t="shared" si="1"/>
        <v>0</v>
      </c>
    </row>
    <row r="66" spans="1:5" s="12" customFormat="1" ht="24" x14ac:dyDescent="0.2">
      <c r="A66" s="8" t="s">
        <v>64</v>
      </c>
      <c r="B66" s="25"/>
      <c r="C66" s="25"/>
      <c r="D66" s="25"/>
      <c r="E66" s="23"/>
    </row>
    <row r="67" spans="1:5" s="12" customFormat="1" x14ac:dyDescent="0.2">
      <c r="A67" s="9" t="s">
        <v>41</v>
      </c>
      <c r="B67" s="25">
        <v>5000</v>
      </c>
      <c r="C67" s="25">
        <v>5000</v>
      </c>
      <c r="D67" s="25">
        <v>2852.9</v>
      </c>
      <c r="E67" s="23">
        <f t="shared" si="1"/>
        <v>57.058</v>
      </c>
    </row>
    <row r="68" spans="1:5" s="12" customFormat="1" ht="24" x14ac:dyDescent="0.2">
      <c r="A68" s="33" t="s">
        <v>34</v>
      </c>
      <c r="B68" s="34">
        <f>SUM(B70+B72)</f>
        <v>1665.45</v>
      </c>
      <c r="C68" s="34">
        <f>SUM(C70+C72)</f>
        <v>1665.45</v>
      </c>
      <c r="D68" s="27">
        <f>+D70</f>
        <v>0</v>
      </c>
      <c r="E68" s="27">
        <f t="shared" si="1"/>
        <v>0</v>
      </c>
    </row>
    <row r="69" spans="1:5" s="12" customFormat="1" x14ac:dyDescent="0.2">
      <c r="A69" s="10" t="s">
        <v>62</v>
      </c>
      <c r="B69" s="24"/>
      <c r="C69" s="24"/>
      <c r="D69" s="25"/>
      <c r="E69" s="23"/>
    </row>
    <row r="70" spans="1:5" s="12" customFormat="1" x14ac:dyDescent="0.2">
      <c r="A70" s="11" t="s">
        <v>6</v>
      </c>
      <c r="B70" s="25">
        <v>1400</v>
      </c>
      <c r="C70" s="25">
        <v>1400</v>
      </c>
      <c r="D70" s="26">
        <v>0</v>
      </c>
      <c r="E70" s="23">
        <f t="shared" si="1"/>
        <v>0</v>
      </c>
    </row>
    <row r="71" spans="1:5" s="12" customFormat="1" x14ac:dyDescent="0.2">
      <c r="A71" s="10" t="s">
        <v>79</v>
      </c>
      <c r="B71" s="25"/>
      <c r="C71" s="25"/>
      <c r="D71" s="26"/>
      <c r="E71" s="23"/>
    </row>
    <row r="72" spans="1:5" s="12" customFormat="1" x14ac:dyDescent="0.2">
      <c r="A72" s="11" t="s">
        <v>19</v>
      </c>
      <c r="B72" s="25">
        <v>265.45</v>
      </c>
      <c r="C72" s="25">
        <v>265.45</v>
      </c>
      <c r="D72" s="26">
        <v>0</v>
      </c>
      <c r="E72" s="23">
        <f t="shared" si="1"/>
        <v>0</v>
      </c>
    </row>
    <row r="73" spans="1:5" s="12" customFormat="1" ht="24" x14ac:dyDescent="0.2">
      <c r="A73" s="33" t="s">
        <v>42</v>
      </c>
      <c r="B73" s="34">
        <f>SUM(B75+B77+B78+B79+B81+B82+B84)</f>
        <v>14386.119999999999</v>
      </c>
      <c r="C73" s="34">
        <v>14386.12</v>
      </c>
      <c r="D73" s="27">
        <v>93.82</v>
      </c>
      <c r="E73" s="27">
        <f t="shared" si="1"/>
        <v>0.65215638407020093</v>
      </c>
    </row>
    <row r="74" spans="1:5" s="12" customFormat="1" x14ac:dyDescent="0.2">
      <c r="A74" s="33" t="s">
        <v>38</v>
      </c>
      <c r="B74" s="34"/>
      <c r="C74" s="34"/>
      <c r="D74" s="27"/>
      <c r="E74" s="27"/>
    </row>
    <row r="75" spans="1:5" s="12" customFormat="1" x14ac:dyDescent="0.2">
      <c r="A75" s="50" t="s">
        <v>80</v>
      </c>
      <c r="B75" s="51">
        <v>36.71</v>
      </c>
      <c r="C75" s="51">
        <v>36.71</v>
      </c>
      <c r="D75" s="49">
        <v>0</v>
      </c>
      <c r="E75" s="49">
        <v>0</v>
      </c>
    </row>
    <row r="76" spans="1:5" s="12" customFormat="1" x14ac:dyDescent="0.2">
      <c r="A76" s="10" t="s">
        <v>63</v>
      </c>
      <c r="B76" s="25"/>
      <c r="C76" s="25"/>
      <c r="D76" s="26"/>
      <c r="E76" s="23"/>
    </row>
    <row r="77" spans="1:5" s="12" customFormat="1" x14ac:dyDescent="0.2">
      <c r="A77" s="11" t="s">
        <v>81</v>
      </c>
      <c r="B77" s="25">
        <v>1500</v>
      </c>
      <c r="C77" s="25">
        <v>1500</v>
      </c>
      <c r="D77" s="26">
        <v>0</v>
      </c>
      <c r="E77" s="23">
        <v>0</v>
      </c>
    </row>
    <row r="78" spans="1:5" s="12" customFormat="1" x14ac:dyDescent="0.2">
      <c r="A78" s="11" t="s">
        <v>65</v>
      </c>
      <c r="B78" s="25">
        <v>100</v>
      </c>
      <c r="C78" s="25">
        <v>100</v>
      </c>
      <c r="D78" s="26">
        <v>0</v>
      </c>
      <c r="E78" s="23">
        <f t="shared" si="1"/>
        <v>0</v>
      </c>
    </row>
    <row r="79" spans="1:5" s="12" customFormat="1" x14ac:dyDescent="0.2">
      <c r="A79" s="11" t="s">
        <v>82</v>
      </c>
      <c r="B79" s="25">
        <v>100</v>
      </c>
      <c r="C79" s="25">
        <v>100</v>
      </c>
      <c r="D79" s="26">
        <v>0</v>
      </c>
      <c r="E79" s="23">
        <f t="shared" si="1"/>
        <v>0</v>
      </c>
    </row>
    <row r="80" spans="1:5" s="12" customFormat="1" x14ac:dyDescent="0.2">
      <c r="A80" s="45" t="s">
        <v>68</v>
      </c>
      <c r="B80" s="46"/>
      <c r="C80" s="46"/>
      <c r="D80" s="47"/>
      <c r="E80" s="48"/>
    </row>
    <row r="81" spans="1:8" s="12" customFormat="1" x14ac:dyDescent="0.2">
      <c r="A81" s="11" t="s">
        <v>69</v>
      </c>
      <c r="B81" s="25">
        <v>10449.41</v>
      </c>
      <c r="C81" s="25">
        <v>10449.41</v>
      </c>
      <c r="D81" s="26">
        <v>93.82</v>
      </c>
      <c r="E81" s="23">
        <v>0.9</v>
      </c>
    </row>
    <row r="82" spans="1:8" s="12" customFormat="1" x14ac:dyDescent="0.2">
      <c r="A82" s="9" t="s">
        <v>40</v>
      </c>
      <c r="B82" s="25">
        <v>2000</v>
      </c>
      <c r="C82" s="25">
        <v>2000</v>
      </c>
      <c r="D82" s="25">
        <v>0</v>
      </c>
      <c r="E82" s="23">
        <f t="shared" si="1"/>
        <v>0</v>
      </c>
    </row>
    <row r="83" spans="1:8" s="12" customFormat="1" ht="24" x14ac:dyDescent="0.2">
      <c r="A83" s="8" t="s">
        <v>64</v>
      </c>
      <c r="B83" s="25"/>
      <c r="C83" s="25"/>
      <c r="D83" s="25"/>
      <c r="E83" s="23"/>
    </row>
    <row r="84" spans="1:8" s="12" customFormat="1" x14ac:dyDescent="0.2">
      <c r="A84" s="9" t="s">
        <v>41</v>
      </c>
      <c r="B84" s="25">
        <v>200</v>
      </c>
      <c r="C84" s="25">
        <v>200</v>
      </c>
      <c r="D84" s="25">
        <v>0</v>
      </c>
      <c r="E84" s="23">
        <v>0</v>
      </c>
    </row>
    <row r="85" spans="1:8" s="4" customFormat="1" x14ac:dyDescent="0.2">
      <c r="A85" s="33" t="s">
        <v>39</v>
      </c>
      <c r="B85" s="34">
        <f>SUM(B87+B88+B89+B91+B93)</f>
        <v>22161.400000000005</v>
      </c>
      <c r="C85" s="34">
        <f>SUM(C87+C88+C89+C91+C93)</f>
        <v>22161.400000000005</v>
      </c>
      <c r="D85" s="34">
        <v>17340.560000000001</v>
      </c>
      <c r="E85" s="27">
        <f t="shared" si="1"/>
        <v>78.246681166352289</v>
      </c>
    </row>
    <row r="86" spans="1:8" s="4" customFormat="1" x14ac:dyDescent="0.2">
      <c r="A86" s="8" t="s">
        <v>38</v>
      </c>
      <c r="B86" s="24"/>
      <c r="C86" s="24"/>
      <c r="D86" s="25"/>
      <c r="E86" s="23"/>
    </row>
    <row r="87" spans="1:8" s="4" customFormat="1" x14ac:dyDescent="0.2">
      <c r="A87" s="9" t="s">
        <v>67</v>
      </c>
      <c r="B87" s="25">
        <v>17495.38</v>
      </c>
      <c r="C87" s="25">
        <v>17495.38</v>
      </c>
      <c r="D87" s="25">
        <v>17340.560000000001</v>
      </c>
      <c r="E87" s="23">
        <v>99.12</v>
      </c>
    </row>
    <row r="88" spans="1:8" s="4" customFormat="1" x14ac:dyDescent="0.2">
      <c r="A88" s="9" t="s">
        <v>35</v>
      </c>
      <c r="B88" s="25">
        <v>2500.1999999999998</v>
      </c>
      <c r="C88" s="25">
        <v>2500.1999999999998</v>
      </c>
      <c r="D88" s="25">
        <v>0</v>
      </c>
      <c r="E88" s="23">
        <v>0</v>
      </c>
      <c r="H88" s="7"/>
    </row>
    <row r="89" spans="1:8" s="4" customFormat="1" x14ac:dyDescent="0.2">
      <c r="A89" s="9" t="s">
        <v>48</v>
      </c>
      <c r="B89" s="25">
        <v>1900.38</v>
      </c>
      <c r="C89" s="25">
        <v>1900.38</v>
      </c>
      <c r="D89" s="25">
        <v>0</v>
      </c>
      <c r="E89" s="23">
        <f t="shared" si="1"/>
        <v>0</v>
      </c>
    </row>
    <row r="90" spans="1:8" x14ac:dyDescent="0.2">
      <c r="A90" s="10" t="s">
        <v>62</v>
      </c>
      <c r="B90" s="25"/>
      <c r="C90" s="25"/>
      <c r="D90" s="25"/>
      <c r="E90" s="23"/>
    </row>
    <row r="91" spans="1:8" x14ac:dyDescent="0.2">
      <c r="A91" s="11" t="s">
        <v>6</v>
      </c>
      <c r="B91" s="25">
        <v>132.72</v>
      </c>
      <c r="C91" s="25">
        <v>132.72</v>
      </c>
      <c r="D91" s="25">
        <v>0</v>
      </c>
      <c r="E91" s="23">
        <f t="shared" si="1"/>
        <v>0</v>
      </c>
    </row>
    <row r="92" spans="1:8" x14ac:dyDescent="0.2">
      <c r="A92" s="8" t="s">
        <v>29</v>
      </c>
      <c r="B92" s="25"/>
      <c r="C92" s="25"/>
      <c r="D92" s="25"/>
      <c r="E92" s="23"/>
    </row>
    <row r="93" spans="1:8" s="5" customFormat="1" ht="11.25" customHeight="1" x14ac:dyDescent="0.2">
      <c r="A93" s="9" t="s">
        <v>28</v>
      </c>
      <c r="B93" s="25">
        <v>132.72</v>
      </c>
      <c r="C93" s="25">
        <v>132.72</v>
      </c>
      <c r="D93" s="25">
        <v>0</v>
      </c>
      <c r="E93" s="23">
        <f t="shared" si="1"/>
        <v>0</v>
      </c>
    </row>
    <row r="94" spans="1:8" ht="24" x14ac:dyDescent="0.2">
      <c r="A94" s="33" t="s">
        <v>43</v>
      </c>
      <c r="B94" s="34">
        <f>+B96</f>
        <v>200</v>
      </c>
      <c r="C94" s="34">
        <f>+C96</f>
        <v>200</v>
      </c>
      <c r="D94" s="27">
        <f>+D96</f>
        <v>0</v>
      </c>
      <c r="E94" s="27">
        <f t="shared" ref="E94:E125" si="2">+(D94/C94)*100</f>
        <v>0</v>
      </c>
    </row>
    <row r="95" spans="1:8" s="4" customFormat="1" x14ac:dyDescent="0.2">
      <c r="A95" s="9" t="s">
        <v>29</v>
      </c>
      <c r="B95" s="24"/>
      <c r="C95" s="24"/>
      <c r="D95" s="24"/>
      <c r="E95" s="23"/>
    </row>
    <row r="96" spans="1:8" s="4" customFormat="1" x14ac:dyDescent="0.2">
      <c r="A96" s="9" t="s">
        <v>28</v>
      </c>
      <c r="B96" s="25">
        <v>200</v>
      </c>
      <c r="C96" s="25">
        <v>200</v>
      </c>
      <c r="D96" s="25">
        <v>0</v>
      </c>
      <c r="E96" s="23">
        <f t="shared" si="2"/>
        <v>0</v>
      </c>
    </row>
    <row r="97" spans="1:5" s="4" customFormat="1" ht="24" x14ac:dyDescent="0.2">
      <c r="A97" s="33" t="s">
        <v>44</v>
      </c>
      <c r="B97" s="34">
        <f>SUM(B99+B100)</f>
        <v>1327.23</v>
      </c>
      <c r="C97" s="34">
        <v>1327.23</v>
      </c>
      <c r="D97" s="35">
        <f>+D99</f>
        <v>0</v>
      </c>
      <c r="E97" s="27">
        <f t="shared" si="2"/>
        <v>0</v>
      </c>
    </row>
    <row r="98" spans="1:5" s="4" customFormat="1" x14ac:dyDescent="0.2">
      <c r="A98" s="8" t="s">
        <v>83</v>
      </c>
      <c r="B98" s="24"/>
      <c r="C98" s="24"/>
      <c r="D98" s="23"/>
      <c r="E98" s="23"/>
    </row>
    <row r="99" spans="1:5" s="4" customFormat="1" x14ac:dyDescent="0.2">
      <c r="A99" s="9" t="s">
        <v>84</v>
      </c>
      <c r="B99" s="25">
        <v>995.42</v>
      </c>
      <c r="C99" s="25">
        <v>995.42</v>
      </c>
      <c r="D99" s="26">
        <v>0</v>
      </c>
      <c r="E99" s="23">
        <f t="shared" si="2"/>
        <v>0</v>
      </c>
    </row>
    <row r="100" spans="1:5" s="4" customFormat="1" x14ac:dyDescent="0.2">
      <c r="A100" s="9" t="s">
        <v>85</v>
      </c>
      <c r="B100" s="25">
        <v>331.81</v>
      </c>
      <c r="C100" s="25">
        <v>331.81</v>
      </c>
      <c r="D100" s="26">
        <v>0</v>
      </c>
      <c r="E100" s="23">
        <v>0</v>
      </c>
    </row>
    <row r="101" spans="1:5" s="4" customFormat="1" x14ac:dyDescent="0.2">
      <c r="A101" s="45" t="s">
        <v>45</v>
      </c>
      <c r="B101" s="52">
        <f>+B102</f>
        <v>1444749.3</v>
      </c>
      <c r="C101" s="52">
        <f>+C102</f>
        <v>1444749.3</v>
      </c>
      <c r="D101" s="48">
        <f>+D102</f>
        <v>593503.52</v>
      </c>
      <c r="E101" s="48">
        <f t="shared" si="2"/>
        <v>41.080035131354627</v>
      </c>
    </row>
    <row r="102" spans="1:5" s="4" customFormat="1" x14ac:dyDescent="0.2">
      <c r="A102" s="33" t="s">
        <v>46</v>
      </c>
      <c r="B102" s="34">
        <f>+B104+B106+B108+B110+B112</f>
        <v>1444749.3</v>
      </c>
      <c r="C102" s="34">
        <f>+C104+C106+C108+C110+C112</f>
        <v>1444749.3</v>
      </c>
      <c r="D102" s="27">
        <f>+D104+D106+D108+D110+D112</f>
        <v>593503.52</v>
      </c>
      <c r="E102" s="27">
        <f t="shared" si="2"/>
        <v>41.080035131354627</v>
      </c>
    </row>
    <row r="103" spans="1:5" s="4" customFormat="1" x14ac:dyDescent="0.2">
      <c r="A103" s="8" t="s">
        <v>38</v>
      </c>
      <c r="B103" s="24"/>
      <c r="C103" s="24"/>
      <c r="D103" s="26"/>
      <c r="E103" s="23"/>
    </row>
    <row r="104" spans="1:5" s="12" customFormat="1" x14ac:dyDescent="0.2">
      <c r="A104" s="9" t="s">
        <v>47</v>
      </c>
      <c r="B104" s="25">
        <v>1152380</v>
      </c>
      <c r="C104" s="25">
        <v>1152380</v>
      </c>
      <c r="D104" s="26">
        <v>492126.32</v>
      </c>
      <c r="E104" s="23">
        <f t="shared" si="2"/>
        <v>42.705211822489112</v>
      </c>
    </row>
    <row r="105" spans="1:5" s="12" customFormat="1" x14ac:dyDescent="0.2">
      <c r="A105" s="8" t="s">
        <v>35</v>
      </c>
      <c r="B105" s="24"/>
      <c r="C105" s="24"/>
      <c r="D105" s="26"/>
      <c r="E105" s="23"/>
    </row>
    <row r="106" spans="1:5" s="12" customFormat="1" x14ac:dyDescent="0.2">
      <c r="A106" s="9" t="s">
        <v>36</v>
      </c>
      <c r="B106" s="25">
        <v>43238</v>
      </c>
      <c r="C106" s="25">
        <v>43238</v>
      </c>
      <c r="D106" s="26">
        <v>18573.259999999998</v>
      </c>
      <c r="E106" s="23">
        <f t="shared" si="2"/>
        <v>42.955872149498127</v>
      </c>
    </row>
    <row r="107" spans="1:5" s="12" customFormat="1" x14ac:dyDescent="0.2">
      <c r="A107" s="8" t="s">
        <v>48</v>
      </c>
      <c r="B107" s="24"/>
      <c r="C107" s="24"/>
      <c r="D107" s="26"/>
      <c r="E107" s="23"/>
    </row>
    <row r="108" spans="1:5" s="12" customFormat="1" x14ac:dyDescent="0.2">
      <c r="A108" s="9" t="s">
        <v>49</v>
      </c>
      <c r="B108" s="25">
        <v>245361</v>
      </c>
      <c r="C108" s="25">
        <v>245361</v>
      </c>
      <c r="D108" s="26">
        <v>81310.78</v>
      </c>
      <c r="E108" s="23">
        <f t="shared" si="2"/>
        <v>33.139243808103167</v>
      </c>
    </row>
    <row r="109" spans="1:5" s="12" customFormat="1" x14ac:dyDescent="0.2">
      <c r="A109" s="9" t="s">
        <v>63</v>
      </c>
      <c r="B109" s="25"/>
      <c r="C109" s="25"/>
      <c r="D109" s="26"/>
      <c r="E109" s="23"/>
    </row>
    <row r="110" spans="1:5" s="12" customFormat="1" x14ac:dyDescent="0.2">
      <c r="A110" s="9" t="s">
        <v>66</v>
      </c>
      <c r="B110" s="25">
        <v>570</v>
      </c>
      <c r="C110" s="25">
        <v>570</v>
      </c>
      <c r="D110" s="26">
        <v>0</v>
      </c>
      <c r="E110" s="23">
        <f t="shared" si="2"/>
        <v>0</v>
      </c>
    </row>
    <row r="111" spans="1:5" s="12" customFormat="1" x14ac:dyDescent="0.2">
      <c r="A111" s="8" t="s">
        <v>50</v>
      </c>
      <c r="B111" s="24"/>
      <c r="C111" s="24"/>
      <c r="D111" s="26"/>
      <c r="E111" s="23"/>
    </row>
    <row r="112" spans="1:5" s="12" customFormat="1" x14ac:dyDescent="0.2">
      <c r="A112" s="9" t="s">
        <v>51</v>
      </c>
      <c r="B112" s="25">
        <v>3200.3</v>
      </c>
      <c r="C112" s="25">
        <v>3200.3</v>
      </c>
      <c r="D112" s="26">
        <v>1493.16</v>
      </c>
      <c r="E112" s="23">
        <f t="shared" si="2"/>
        <v>46.656875917882701</v>
      </c>
    </row>
    <row r="113" spans="1:5" s="12" customFormat="1" x14ac:dyDescent="0.2">
      <c r="A113" s="45" t="s">
        <v>86</v>
      </c>
      <c r="B113" s="52">
        <v>730.02</v>
      </c>
      <c r="C113" s="52">
        <v>730.02</v>
      </c>
      <c r="D113" s="48">
        <v>398.16</v>
      </c>
      <c r="E113" s="48">
        <v>54.54</v>
      </c>
    </row>
    <row r="114" spans="1:5" s="12" customFormat="1" x14ac:dyDescent="0.2">
      <c r="A114" s="8" t="s">
        <v>87</v>
      </c>
      <c r="B114" s="24"/>
      <c r="C114" s="24"/>
      <c r="D114" s="23"/>
      <c r="E114" s="23"/>
    </row>
    <row r="115" spans="1:5" s="12" customFormat="1" x14ac:dyDescent="0.2">
      <c r="A115" s="9" t="s">
        <v>88</v>
      </c>
      <c r="B115" s="25">
        <v>730.02</v>
      </c>
      <c r="C115" s="25">
        <v>730.02</v>
      </c>
      <c r="D115" s="26">
        <v>398.16</v>
      </c>
      <c r="E115" s="26">
        <v>54.54</v>
      </c>
    </row>
    <row r="116" spans="1:5" s="4" customFormat="1" ht="24" x14ac:dyDescent="0.2">
      <c r="A116" s="45" t="s">
        <v>89</v>
      </c>
      <c r="B116" s="52">
        <v>81719.009999999995</v>
      </c>
      <c r="C116" s="52">
        <v>81719.009999999995</v>
      </c>
      <c r="D116" s="48">
        <v>0</v>
      </c>
      <c r="E116" s="48">
        <v>0</v>
      </c>
    </row>
    <row r="117" spans="1:5" x14ac:dyDescent="0.2">
      <c r="A117" s="8" t="s">
        <v>90</v>
      </c>
      <c r="B117" s="24"/>
      <c r="C117" s="24"/>
      <c r="D117" s="23"/>
      <c r="E117" s="23"/>
    </row>
    <row r="118" spans="1:5" x14ac:dyDescent="0.2">
      <c r="A118" s="9" t="s">
        <v>91</v>
      </c>
      <c r="B118" s="25">
        <v>81719.009999999995</v>
      </c>
      <c r="C118" s="25">
        <v>81719.009999999995</v>
      </c>
      <c r="D118" s="26">
        <v>0</v>
      </c>
      <c r="E118" s="23">
        <f t="shared" si="2"/>
        <v>0</v>
      </c>
    </row>
    <row r="119" spans="1:5" ht="24" x14ac:dyDescent="0.2">
      <c r="A119" s="45" t="s">
        <v>92</v>
      </c>
      <c r="B119" s="52">
        <f>SUM(B121+B123+B125)</f>
        <v>59787.19</v>
      </c>
      <c r="C119" s="52">
        <f>SUM(C121+C123+C125)</f>
        <v>59787.19</v>
      </c>
      <c r="D119" s="48">
        <f>SUM(D123+D125)</f>
        <v>1361.44</v>
      </c>
      <c r="E119" s="48">
        <f t="shared" si="2"/>
        <v>2.2771433144792388</v>
      </c>
    </row>
    <row r="120" spans="1:5" s="5" customFormat="1" x14ac:dyDescent="0.2">
      <c r="A120" s="8" t="s">
        <v>38</v>
      </c>
      <c r="B120" s="24"/>
      <c r="C120" s="24"/>
      <c r="D120" s="25"/>
      <c r="E120" s="23"/>
    </row>
    <row r="121" spans="1:5" s="4" customFormat="1" x14ac:dyDescent="0.2">
      <c r="A121" s="9" t="s">
        <v>93</v>
      </c>
      <c r="B121" s="25">
        <v>24959.99</v>
      </c>
      <c r="C121" s="25">
        <v>24959.99</v>
      </c>
      <c r="D121" s="25">
        <v>0</v>
      </c>
      <c r="E121" s="23">
        <f t="shared" si="2"/>
        <v>0</v>
      </c>
    </row>
    <row r="122" spans="1:5" x14ac:dyDescent="0.2">
      <c r="A122" s="8" t="s">
        <v>62</v>
      </c>
      <c r="B122" s="25"/>
      <c r="C122" s="25"/>
      <c r="D122" s="25"/>
      <c r="E122" s="23"/>
    </row>
    <row r="123" spans="1:5" x14ac:dyDescent="0.2">
      <c r="A123" s="9" t="s">
        <v>94</v>
      </c>
      <c r="B123" s="25">
        <v>7220.82</v>
      </c>
      <c r="C123" s="25">
        <v>7220.82</v>
      </c>
      <c r="D123" s="25">
        <v>859.3</v>
      </c>
      <c r="E123" s="23">
        <f t="shared" si="2"/>
        <v>11.900310491052263</v>
      </c>
    </row>
    <row r="124" spans="1:5" x14ac:dyDescent="0.2">
      <c r="A124" s="8" t="s">
        <v>68</v>
      </c>
      <c r="B124" s="25"/>
      <c r="C124" s="25"/>
      <c r="D124" s="26"/>
      <c r="E124" s="23"/>
    </row>
    <row r="125" spans="1:5" x14ac:dyDescent="0.2">
      <c r="A125" s="9" t="s">
        <v>69</v>
      </c>
      <c r="B125" s="25">
        <v>27606.38</v>
      </c>
      <c r="C125" s="25">
        <v>27606.38</v>
      </c>
      <c r="D125" s="26">
        <v>502.14</v>
      </c>
      <c r="E125" s="23">
        <f t="shared" si="2"/>
        <v>1.8189273638919696</v>
      </c>
    </row>
    <row r="126" spans="1:5" ht="15" x14ac:dyDescent="0.25">
      <c r="A126" s="36" t="s">
        <v>53</v>
      </c>
      <c r="B126" s="37">
        <v>1765755.45</v>
      </c>
      <c r="C126" s="37">
        <v>1765755.45</v>
      </c>
      <c r="D126" s="37">
        <v>696831.16</v>
      </c>
      <c r="E126" s="38">
        <f t="shared" ref="E126" si="3">+(D126/C126)*100</f>
        <v>39.46362787666888</v>
      </c>
    </row>
    <row r="130" spans="1:5" s="4" customFormat="1" x14ac:dyDescent="0.15">
      <c r="A130" s="3"/>
      <c r="B130" s="28"/>
      <c r="C130" s="29"/>
      <c r="D130" s="30"/>
      <c r="E130" s="31"/>
    </row>
    <row r="132" spans="1:5" s="4" customFormat="1" x14ac:dyDescent="0.15">
      <c r="A132" s="3"/>
      <c r="B132" s="28"/>
      <c r="C132" s="29"/>
      <c r="D132" s="30"/>
      <c r="E132" s="31"/>
    </row>
    <row r="133" spans="1:5" s="4" customFormat="1" x14ac:dyDescent="0.15">
      <c r="A133" s="3"/>
      <c r="B133" s="28"/>
      <c r="C133" s="29"/>
      <c r="D133" s="30"/>
      <c r="E133" s="31"/>
    </row>
    <row r="134" spans="1:5" s="4" customFormat="1" x14ac:dyDescent="0.15">
      <c r="A134" s="3"/>
      <c r="B134" s="28"/>
      <c r="C134" s="29"/>
      <c r="D134" s="30"/>
      <c r="E134" s="31"/>
    </row>
    <row r="135" spans="1:5" s="4" customFormat="1" x14ac:dyDescent="0.15">
      <c r="A135" s="3"/>
      <c r="B135" s="28"/>
      <c r="C135" s="29"/>
      <c r="D135" s="30"/>
      <c r="E135" s="31"/>
    </row>
    <row r="136" spans="1:5" s="4" customFormat="1" x14ac:dyDescent="0.15">
      <c r="A136" s="3"/>
      <c r="B136" s="28"/>
      <c r="C136" s="29"/>
      <c r="D136" s="30"/>
      <c r="E136" s="31"/>
    </row>
    <row r="138" spans="1:5" s="1" customFormat="1" x14ac:dyDescent="0.2">
      <c r="A138" s="3"/>
      <c r="B138" s="28"/>
      <c r="C138" s="29"/>
      <c r="D138" s="30"/>
      <c r="E138" s="31"/>
    </row>
    <row r="139" spans="1:5" s="1" customFormat="1" x14ac:dyDescent="0.2">
      <c r="A139" s="3"/>
      <c r="B139" s="28"/>
      <c r="C139" s="29"/>
      <c r="D139" s="30"/>
      <c r="E139" s="31"/>
    </row>
    <row r="140" spans="1:5" s="32" customFormat="1" x14ac:dyDescent="0.15">
      <c r="A140" s="3"/>
      <c r="B140" s="28"/>
      <c r="C140" s="29"/>
      <c r="D140" s="30"/>
      <c r="E140" s="31"/>
    </row>
    <row r="141" spans="1:5" s="1" customFormat="1" x14ac:dyDescent="0.2">
      <c r="A141" s="3"/>
      <c r="B141" s="28"/>
      <c r="C141" s="29"/>
      <c r="D141" s="30"/>
      <c r="E141" s="31"/>
    </row>
    <row r="142" spans="1:5" s="1" customFormat="1" x14ac:dyDescent="0.2">
      <c r="A142" s="3"/>
      <c r="B142" s="28"/>
      <c r="C142" s="29"/>
      <c r="D142" s="30"/>
      <c r="E142" s="31"/>
    </row>
    <row r="143" spans="1:5" s="1" customFormat="1" x14ac:dyDescent="0.2">
      <c r="A143" s="3"/>
      <c r="B143" s="28"/>
      <c r="C143" s="29"/>
      <c r="D143" s="30"/>
      <c r="E143" s="31"/>
    </row>
    <row r="144" spans="1:5" s="1" customFormat="1" x14ac:dyDescent="0.2">
      <c r="A144" s="3"/>
      <c r="B144" s="28"/>
      <c r="C144" s="29"/>
      <c r="D144" s="30"/>
      <c r="E144" s="31"/>
    </row>
    <row r="145" spans="1:5" s="1" customFormat="1" x14ac:dyDescent="0.2">
      <c r="A145" s="3"/>
      <c r="B145" s="28"/>
      <c r="C145" s="29"/>
      <c r="D145" s="30"/>
      <c r="E145" s="31"/>
    </row>
    <row r="146" spans="1:5" s="1" customFormat="1" x14ac:dyDescent="0.2">
      <c r="A146" s="3"/>
      <c r="B146" s="28"/>
      <c r="C146" s="29"/>
      <c r="D146" s="30"/>
      <c r="E146" s="31"/>
    </row>
    <row r="147" spans="1:5" s="1" customFormat="1" x14ac:dyDescent="0.2">
      <c r="A147" s="3"/>
      <c r="B147" s="28"/>
      <c r="C147" s="29"/>
      <c r="D147" s="30"/>
      <c r="E147" s="31"/>
    </row>
    <row r="148" spans="1:5" s="1" customFormat="1" x14ac:dyDescent="0.2">
      <c r="A148" s="3"/>
      <c r="B148" s="28"/>
      <c r="C148" s="29"/>
      <c r="D148" s="30"/>
      <c r="E148" s="31"/>
    </row>
    <row r="149" spans="1:5" s="1" customFormat="1" x14ac:dyDescent="0.2">
      <c r="A149" s="3"/>
      <c r="B149" s="28"/>
      <c r="C149" s="29"/>
      <c r="D149" s="30"/>
      <c r="E149" s="31"/>
    </row>
    <row r="150" spans="1:5" s="1" customFormat="1" x14ac:dyDescent="0.2">
      <c r="A150" s="3"/>
      <c r="B150" s="28"/>
      <c r="C150" s="29"/>
      <c r="D150" s="30"/>
      <c r="E150" s="31"/>
    </row>
    <row r="151" spans="1:5" s="1" customFormat="1" x14ac:dyDescent="0.2">
      <c r="A151" s="3"/>
      <c r="B151" s="28"/>
      <c r="C151" s="29"/>
      <c r="D151" s="30"/>
      <c r="E151" s="31"/>
    </row>
    <row r="152" spans="1:5" s="32" customFormat="1" x14ac:dyDescent="0.15">
      <c r="A152" s="3"/>
      <c r="B152" s="28"/>
      <c r="C152" s="29"/>
      <c r="D152" s="30"/>
      <c r="E152" s="31"/>
    </row>
    <row r="155" spans="1:5" s="1" customFormat="1" x14ac:dyDescent="0.2">
      <c r="A155" s="3"/>
      <c r="B155" s="28"/>
      <c r="C155" s="29"/>
      <c r="D155" s="30"/>
      <c r="E155" s="31"/>
    </row>
    <row r="156" spans="1:5" s="1" customFormat="1" ht="0.75" customHeight="1" x14ac:dyDescent="0.2">
      <c r="A156" s="3"/>
      <c r="B156" s="28"/>
      <c r="C156" s="29"/>
      <c r="D156" s="30"/>
      <c r="E156" s="31"/>
    </row>
    <row r="157" spans="1:5" s="1" customFormat="1" x14ac:dyDescent="0.2">
      <c r="A157" s="3"/>
      <c r="B157" s="28"/>
      <c r="C157" s="29"/>
      <c r="D157" s="30"/>
      <c r="E157" s="31"/>
    </row>
    <row r="158" spans="1:5" s="1" customFormat="1" x14ac:dyDescent="0.2">
      <c r="A158" s="3"/>
      <c r="B158" s="28"/>
      <c r="C158" s="29"/>
      <c r="D158" s="30"/>
      <c r="E158" s="31"/>
    </row>
    <row r="160" spans="1:5" s="5" customFormat="1" x14ac:dyDescent="0.15">
      <c r="A160" s="3"/>
      <c r="B160" s="28"/>
      <c r="C160" s="29"/>
      <c r="D160" s="30"/>
      <c r="E160" s="31"/>
    </row>
    <row r="162" spans="1:5" s="4" customFormat="1" x14ac:dyDescent="0.15">
      <c r="A162" s="3"/>
      <c r="B162" s="28"/>
      <c r="C162" s="29"/>
      <c r="D162" s="30"/>
      <c r="E162" s="31"/>
    </row>
    <row r="164" spans="1:5" s="4" customFormat="1" x14ac:dyDescent="0.15">
      <c r="A164" s="3"/>
      <c r="B164" s="28"/>
      <c r="C164" s="29"/>
      <c r="D164" s="30"/>
      <c r="E164" s="31"/>
    </row>
    <row r="166" spans="1:5" s="4" customFormat="1" x14ac:dyDescent="0.15">
      <c r="A166" s="3"/>
      <c r="B166" s="28"/>
      <c r="C166" s="29"/>
      <c r="D166" s="30"/>
      <c r="E166" s="31"/>
    </row>
    <row r="167" spans="1:5" s="4" customFormat="1" x14ac:dyDescent="0.15">
      <c r="A167" s="3"/>
      <c r="B167" s="28"/>
      <c r="C167" s="29"/>
      <c r="D167" s="30"/>
      <c r="E167" s="31"/>
    </row>
    <row r="168" spans="1:5" s="4" customFormat="1" x14ac:dyDescent="0.15">
      <c r="A168" s="3"/>
      <c r="B168" s="28"/>
      <c r="C168" s="29"/>
      <c r="D168" s="30"/>
      <c r="E168" s="31"/>
    </row>
    <row r="169" spans="1:5" s="4" customFormat="1" x14ac:dyDescent="0.15">
      <c r="A169" s="3"/>
      <c r="B169" s="28"/>
      <c r="C169" s="29"/>
      <c r="D169" s="30"/>
      <c r="E169" s="31"/>
    </row>
    <row r="180" spans="1:5" s="4" customFormat="1" x14ac:dyDescent="0.15">
      <c r="A180" s="3"/>
      <c r="B180" s="28"/>
      <c r="C180" s="29"/>
      <c r="D180" s="30"/>
      <c r="E180" s="31"/>
    </row>
    <row r="181" spans="1:5" s="1" customFormat="1" x14ac:dyDescent="0.2">
      <c r="A181" s="3"/>
      <c r="B181" s="28"/>
      <c r="C181" s="29"/>
      <c r="D181" s="30"/>
      <c r="E181" s="31"/>
    </row>
    <row r="183" spans="1:5" s="1" customFormat="1" x14ac:dyDescent="0.2">
      <c r="A183" s="3"/>
      <c r="B183" s="28"/>
      <c r="C183" s="29"/>
      <c r="D183" s="30"/>
      <c r="E183" s="31"/>
    </row>
    <row r="184" spans="1:5" s="1" customFormat="1" x14ac:dyDescent="0.2">
      <c r="A184" s="3"/>
      <c r="B184" s="28"/>
      <c r="C184" s="29"/>
      <c r="D184" s="30"/>
      <c r="E184" s="31"/>
    </row>
    <row r="185" spans="1:5" s="1" customFormat="1" x14ac:dyDescent="0.2">
      <c r="A185" s="3"/>
      <c r="B185" s="28"/>
      <c r="C185" s="29"/>
      <c r="D185" s="30"/>
      <c r="E185" s="31"/>
    </row>
    <row r="187" spans="1:5" s="1" customFormat="1" x14ac:dyDescent="0.2">
      <c r="A187" s="3"/>
      <c r="B187" s="28"/>
      <c r="C187" s="29"/>
      <c r="D187" s="30"/>
      <c r="E187" s="31"/>
    </row>
    <row r="188" spans="1:5" s="1" customFormat="1" x14ac:dyDescent="0.2">
      <c r="A188" s="3"/>
      <c r="B188" s="28"/>
      <c r="C188" s="29"/>
      <c r="D188" s="30"/>
      <c r="E188" s="31"/>
    </row>
    <row r="189" spans="1:5" s="1" customFormat="1" x14ac:dyDescent="0.2">
      <c r="A189" s="3"/>
      <c r="B189" s="28"/>
      <c r="C189" s="29"/>
      <c r="D189" s="30"/>
      <c r="E189" s="31"/>
    </row>
    <row r="190" spans="1:5" s="4" customFormat="1" x14ac:dyDescent="0.15">
      <c r="A190" s="3"/>
      <c r="B190" s="28"/>
      <c r="C190" s="29"/>
      <c r="D190" s="30"/>
      <c r="E190" s="31"/>
    </row>
    <row r="194" spans="1:5" s="1" customFormat="1" x14ac:dyDescent="0.2">
      <c r="A194" s="3"/>
      <c r="B194" s="28"/>
      <c r="C194" s="29"/>
      <c r="D194" s="30"/>
      <c r="E194" s="31"/>
    </row>
    <row r="195" spans="1:5" s="1" customFormat="1" x14ac:dyDescent="0.2">
      <c r="A195" s="3"/>
      <c r="B195" s="28"/>
      <c r="C195" s="29"/>
      <c r="D195" s="30"/>
      <c r="E195" s="31"/>
    </row>
    <row r="198" spans="1:5" s="1" customFormat="1" ht="12.6" customHeight="1" x14ac:dyDescent="0.2">
      <c r="A198" s="3"/>
      <c r="B198" s="28"/>
      <c r="C198" s="29"/>
      <c r="D198" s="30"/>
      <c r="E198" s="31"/>
    </row>
    <row r="199" spans="1:5" s="1" customFormat="1" x14ac:dyDescent="0.2">
      <c r="A199" s="3"/>
      <c r="B199" s="28"/>
      <c r="C199" s="29"/>
      <c r="D199" s="30"/>
      <c r="E199" s="31"/>
    </row>
    <row r="200" spans="1:5" s="1" customFormat="1" x14ac:dyDescent="0.2">
      <c r="A200" s="3"/>
      <c r="B200" s="28"/>
      <c r="C200" s="29"/>
      <c r="D200" s="30"/>
      <c r="E200" s="31"/>
    </row>
    <row r="201" spans="1:5" s="1" customFormat="1" x14ac:dyDescent="0.2">
      <c r="A201" s="3"/>
      <c r="B201" s="28"/>
      <c r="C201" s="29"/>
      <c r="D201" s="30"/>
      <c r="E201" s="31"/>
    </row>
    <row r="202" spans="1:5" s="1" customFormat="1" x14ac:dyDescent="0.2">
      <c r="A202" s="3"/>
      <c r="B202" s="28"/>
      <c r="C202" s="29"/>
      <c r="D202" s="30"/>
      <c r="E202" s="31"/>
    </row>
    <row r="203" spans="1:5" s="1" customFormat="1" x14ac:dyDescent="0.2">
      <c r="A203" s="3"/>
      <c r="B203" s="28"/>
      <c r="C203" s="29"/>
      <c r="D203" s="30"/>
      <c r="E203" s="31"/>
    </row>
    <row r="204" spans="1:5" s="1" customFormat="1" x14ac:dyDescent="0.2">
      <c r="A204" s="3"/>
      <c r="B204" s="28"/>
      <c r="C204" s="29"/>
      <c r="D204" s="30"/>
      <c r="E204" s="31"/>
    </row>
    <row r="205" spans="1:5" s="1" customFormat="1" x14ac:dyDescent="0.2">
      <c r="A205" s="3"/>
      <c r="B205" s="28"/>
      <c r="C205" s="29"/>
      <c r="D205" s="30"/>
      <c r="E205" s="31"/>
    </row>
    <row r="206" spans="1:5" s="1" customFormat="1" x14ac:dyDescent="0.2">
      <c r="A206" s="3"/>
      <c r="B206" s="28"/>
      <c r="C206" s="29"/>
      <c r="D206" s="30"/>
      <c r="E206" s="31"/>
    </row>
    <row r="207" spans="1:5" s="1" customFormat="1" x14ac:dyDescent="0.2">
      <c r="A207" s="3"/>
      <c r="B207" s="28"/>
      <c r="C207" s="29"/>
      <c r="D207" s="30"/>
      <c r="E207" s="31"/>
    </row>
    <row r="208" spans="1:5" s="1" customFormat="1" x14ac:dyDescent="0.2">
      <c r="A208" s="3"/>
      <c r="B208" s="28"/>
      <c r="C208" s="29"/>
      <c r="D208" s="30"/>
      <c r="E208" s="31"/>
    </row>
    <row r="209" spans="1:5" s="1" customFormat="1" x14ac:dyDescent="0.2">
      <c r="A209" s="3"/>
      <c r="B209" s="28"/>
      <c r="C209" s="29"/>
      <c r="D209" s="30"/>
      <c r="E209" s="31"/>
    </row>
    <row r="210" spans="1:5" s="1" customFormat="1" x14ac:dyDescent="0.2">
      <c r="A210" s="3"/>
      <c r="B210" s="28"/>
      <c r="C210" s="29"/>
      <c r="D210" s="30"/>
      <c r="E210" s="31"/>
    </row>
    <row r="211" spans="1:5" s="1" customFormat="1" x14ac:dyDescent="0.2">
      <c r="A211" s="3"/>
      <c r="B211" s="28"/>
      <c r="C211" s="29"/>
      <c r="D211" s="30"/>
      <c r="E211" s="31"/>
    </row>
    <row r="212" spans="1:5" s="1" customFormat="1" x14ac:dyDescent="0.2">
      <c r="A212" s="3"/>
      <c r="B212" s="28"/>
      <c r="C212" s="29"/>
      <c r="D212" s="30"/>
      <c r="E212" s="31"/>
    </row>
    <row r="213" spans="1:5" s="1" customFormat="1" x14ac:dyDescent="0.2">
      <c r="A213" s="3"/>
      <c r="B213" s="28"/>
      <c r="C213" s="29"/>
      <c r="D213" s="30"/>
      <c r="E213" s="31"/>
    </row>
    <row r="214" spans="1:5" s="1" customFormat="1" x14ac:dyDescent="0.2">
      <c r="A214" s="3"/>
      <c r="B214" s="28"/>
      <c r="C214" s="29"/>
      <c r="D214" s="30"/>
      <c r="E214" s="31"/>
    </row>
    <row r="215" spans="1:5" s="1" customFormat="1" x14ac:dyDescent="0.2">
      <c r="A215" s="3"/>
      <c r="B215" s="28"/>
      <c r="C215" s="29"/>
      <c r="D215" s="30"/>
      <c r="E215" s="31"/>
    </row>
    <row r="216" spans="1:5" s="1" customFormat="1" x14ac:dyDescent="0.2">
      <c r="A216" s="3"/>
      <c r="B216" s="28"/>
      <c r="C216" s="29"/>
      <c r="D216" s="30"/>
      <c r="E216" s="31"/>
    </row>
    <row r="217" spans="1:5" s="1" customFormat="1" x14ac:dyDescent="0.2">
      <c r="A217" s="3"/>
      <c r="B217" s="28"/>
      <c r="C217" s="29"/>
      <c r="D217" s="30"/>
      <c r="E217" s="31"/>
    </row>
    <row r="218" spans="1:5" s="1" customFormat="1" x14ac:dyDescent="0.2">
      <c r="A218" s="3"/>
      <c r="B218" s="28"/>
      <c r="C218" s="29"/>
      <c r="D218" s="30"/>
      <c r="E218" s="31"/>
    </row>
    <row r="219" spans="1:5" s="1" customFormat="1" x14ac:dyDescent="0.2">
      <c r="A219" s="3"/>
      <c r="B219" s="28"/>
      <c r="C219" s="29"/>
      <c r="D219" s="30"/>
      <c r="E219" s="31"/>
    </row>
    <row r="220" spans="1:5" s="1" customFormat="1" x14ac:dyDescent="0.2">
      <c r="A220" s="3"/>
      <c r="B220" s="28"/>
      <c r="C220" s="29"/>
      <c r="D220" s="30"/>
      <c r="E220" s="31"/>
    </row>
    <row r="221" spans="1:5" s="1" customFormat="1" x14ac:dyDescent="0.2">
      <c r="A221" s="3"/>
      <c r="B221" s="28"/>
      <c r="C221" s="29"/>
      <c r="D221" s="30"/>
      <c r="E221" s="31"/>
    </row>
    <row r="222" spans="1:5" s="1" customFormat="1" x14ac:dyDescent="0.2">
      <c r="A222" s="3"/>
      <c r="B222" s="28"/>
      <c r="C222" s="29"/>
      <c r="D222" s="30"/>
      <c r="E222" s="31"/>
    </row>
    <row r="223" spans="1:5" s="1" customFormat="1" x14ac:dyDescent="0.2">
      <c r="A223" s="3"/>
      <c r="B223" s="28"/>
      <c r="C223" s="29"/>
      <c r="D223" s="30"/>
      <c r="E223" s="31"/>
    </row>
    <row r="224" spans="1:5" s="1" customFormat="1" x14ac:dyDescent="0.2">
      <c r="A224" s="3"/>
      <c r="B224" s="28"/>
      <c r="C224" s="29"/>
      <c r="D224" s="30"/>
      <c r="E224" s="31"/>
    </row>
    <row r="225" spans="1:5" s="1" customFormat="1" x14ac:dyDescent="0.2">
      <c r="A225" s="3"/>
      <c r="B225" s="28"/>
      <c r="C225" s="29"/>
      <c r="D225" s="30"/>
      <c r="E225" s="31"/>
    </row>
    <row r="226" spans="1:5" s="1" customFormat="1" x14ac:dyDescent="0.2">
      <c r="A226" s="3"/>
      <c r="B226" s="28"/>
      <c r="C226" s="29"/>
      <c r="D226" s="30"/>
      <c r="E226" s="31"/>
    </row>
    <row r="227" spans="1:5" s="1" customFormat="1" x14ac:dyDescent="0.2">
      <c r="A227" s="3"/>
      <c r="B227" s="28"/>
      <c r="C227" s="29"/>
      <c r="D227" s="30"/>
      <c r="E227" s="31"/>
    </row>
    <row r="228" spans="1:5" s="1" customFormat="1" x14ac:dyDescent="0.2">
      <c r="A228" s="3"/>
      <c r="B228" s="28"/>
      <c r="C228" s="29"/>
      <c r="D228" s="30"/>
      <c r="E228" s="31"/>
    </row>
    <row r="229" spans="1:5" s="1" customFormat="1" x14ac:dyDescent="0.2">
      <c r="A229" s="3"/>
      <c r="B229" s="28"/>
      <c r="C229" s="29"/>
      <c r="D229" s="30"/>
      <c r="E229" s="31"/>
    </row>
    <row r="230" spans="1:5" s="1" customFormat="1" x14ac:dyDescent="0.2">
      <c r="A230" s="3"/>
      <c r="B230" s="28"/>
      <c r="C230" s="29"/>
      <c r="D230" s="30"/>
      <c r="E230" s="31"/>
    </row>
    <row r="231" spans="1:5" s="1" customFormat="1" x14ac:dyDescent="0.2">
      <c r="A231" s="3"/>
      <c r="B231" s="28"/>
      <c r="C231" s="29"/>
      <c r="D231" s="30"/>
      <c r="E231" s="31"/>
    </row>
    <row r="232" spans="1:5" s="1" customFormat="1" x14ac:dyDescent="0.2">
      <c r="A232" s="3"/>
      <c r="B232" s="28"/>
      <c r="C232" s="29"/>
      <c r="D232" s="30"/>
      <c r="E232" s="31"/>
    </row>
    <row r="233" spans="1:5" s="1" customFormat="1" x14ac:dyDescent="0.2">
      <c r="A233" s="3"/>
      <c r="B233" s="28"/>
      <c r="C233" s="29"/>
      <c r="D233" s="30"/>
      <c r="E233" s="31"/>
    </row>
    <row r="234" spans="1:5" s="1" customFormat="1" x14ac:dyDescent="0.2">
      <c r="A234" s="3"/>
      <c r="B234" s="28"/>
      <c r="C234" s="29"/>
      <c r="D234" s="30"/>
      <c r="E234" s="31"/>
    </row>
    <row r="235" spans="1:5" s="1" customFormat="1" x14ac:dyDescent="0.2">
      <c r="A235" s="3"/>
      <c r="B235" s="28"/>
      <c r="C235" s="29"/>
      <c r="D235" s="30"/>
      <c r="E235" s="31"/>
    </row>
    <row r="236" spans="1:5" s="1" customFormat="1" x14ac:dyDescent="0.2">
      <c r="A236" s="3"/>
      <c r="B236" s="28"/>
      <c r="C236" s="29"/>
      <c r="D236" s="30"/>
      <c r="E236" s="31"/>
    </row>
    <row r="237" spans="1:5" s="1" customFormat="1" x14ac:dyDescent="0.2">
      <c r="A237" s="3"/>
      <c r="B237" s="28"/>
      <c r="C237" s="29"/>
      <c r="D237" s="30"/>
      <c r="E237" s="31"/>
    </row>
    <row r="238" spans="1:5" s="1" customFormat="1" x14ac:dyDescent="0.2">
      <c r="A238" s="3"/>
      <c r="B238" s="28"/>
      <c r="C238" s="29"/>
      <c r="D238" s="30"/>
      <c r="E238" s="31"/>
    </row>
    <row r="239" spans="1:5" s="1" customFormat="1" x14ac:dyDescent="0.2">
      <c r="A239" s="3"/>
      <c r="B239" s="28"/>
      <c r="C239" s="29"/>
      <c r="D239" s="30"/>
      <c r="E239" s="31"/>
    </row>
    <row r="240" spans="1:5" s="1" customFormat="1" x14ac:dyDescent="0.2">
      <c r="A240" s="3"/>
      <c r="B240" s="28"/>
      <c r="C240" s="29"/>
      <c r="D240" s="30"/>
      <c r="E240" s="31"/>
    </row>
    <row r="241" spans="1:5" s="1" customFormat="1" x14ac:dyDescent="0.2">
      <c r="A241" s="3"/>
      <c r="B241" s="28"/>
      <c r="C241" s="29"/>
      <c r="D241" s="30"/>
      <c r="E241" s="31"/>
    </row>
    <row r="242" spans="1:5" s="1" customFormat="1" x14ac:dyDescent="0.2">
      <c r="A242" s="3"/>
      <c r="B242" s="28"/>
      <c r="C242" s="29"/>
      <c r="D242" s="30"/>
      <c r="E242" s="31"/>
    </row>
    <row r="243" spans="1:5" s="1" customFormat="1" x14ac:dyDescent="0.2">
      <c r="A243" s="3"/>
      <c r="B243" s="28"/>
      <c r="C243" s="29"/>
      <c r="D243" s="30"/>
      <c r="E243" s="31"/>
    </row>
    <row r="244" spans="1:5" s="1" customFormat="1" x14ac:dyDescent="0.2">
      <c r="A244" s="3"/>
      <c r="B244" s="28"/>
      <c r="C244" s="29"/>
      <c r="D244" s="30"/>
      <c r="E244" s="31"/>
    </row>
    <row r="245" spans="1:5" s="1" customFormat="1" x14ac:dyDescent="0.2">
      <c r="A245" s="3"/>
      <c r="B245" s="28"/>
      <c r="C245" s="29"/>
      <c r="D245" s="30"/>
      <c r="E245" s="31"/>
    </row>
    <row r="246" spans="1:5" s="1" customFormat="1" x14ac:dyDescent="0.2">
      <c r="A246" s="3"/>
      <c r="B246" s="28"/>
      <c r="C246" s="29"/>
      <c r="D246" s="30"/>
      <c r="E246" s="31"/>
    </row>
    <row r="247" spans="1:5" s="1" customFormat="1" x14ac:dyDescent="0.2">
      <c r="A247" s="3"/>
      <c r="B247" s="28"/>
      <c r="C247" s="29"/>
      <c r="D247" s="30"/>
      <c r="E247" s="31"/>
    </row>
    <row r="248" spans="1:5" s="1" customFormat="1" x14ac:dyDescent="0.2">
      <c r="A248" s="3"/>
      <c r="B248" s="28"/>
      <c r="C248" s="29"/>
      <c r="D248" s="30"/>
      <c r="E248" s="31"/>
    </row>
    <row r="249" spans="1:5" s="1" customFormat="1" x14ac:dyDescent="0.2">
      <c r="A249" s="3"/>
      <c r="B249" s="28"/>
      <c r="C249" s="29"/>
      <c r="D249" s="30"/>
      <c r="E249" s="31"/>
    </row>
    <row r="250" spans="1:5" s="1" customFormat="1" x14ac:dyDescent="0.2">
      <c r="A250" s="3"/>
      <c r="B250" s="28"/>
      <c r="C250" s="29"/>
      <c r="D250" s="30"/>
      <c r="E250" s="31"/>
    </row>
    <row r="251" spans="1:5" s="1" customFormat="1" x14ac:dyDescent="0.2">
      <c r="A251" s="3"/>
      <c r="B251" s="28"/>
      <c r="C251" s="29"/>
      <c r="D251" s="30"/>
      <c r="E251" s="31"/>
    </row>
    <row r="252" spans="1:5" s="1" customFormat="1" x14ac:dyDescent="0.2">
      <c r="A252" s="3"/>
      <c r="B252" s="28"/>
      <c r="C252" s="29"/>
      <c r="D252" s="30"/>
      <c r="E252" s="31"/>
    </row>
    <row r="253" spans="1:5" s="1" customFormat="1" x14ac:dyDescent="0.2">
      <c r="A253" s="3"/>
      <c r="B253" s="28"/>
      <c r="C253" s="29"/>
      <c r="D253" s="30"/>
      <c r="E253" s="31"/>
    </row>
    <row r="254" spans="1:5" s="1" customFormat="1" x14ac:dyDescent="0.2">
      <c r="A254" s="3"/>
      <c r="B254" s="28"/>
      <c r="C254" s="29"/>
      <c r="D254" s="30"/>
      <c r="E254" s="31"/>
    </row>
    <row r="255" spans="1:5" s="1" customFormat="1" x14ac:dyDescent="0.2">
      <c r="A255" s="3"/>
      <c r="B255" s="28"/>
      <c r="C255" s="29"/>
      <c r="D255" s="30"/>
      <c r="E255" s="31"/>
    </row>
    <row r="256" spans="1:5" s="1" customFormat="1" x14ac:dyDescent="0.2">
      <c r="A256" s="3"/>
      <c r="B256" s="28"/>
      <c r="C256" s="29"/>
      <c r="D256" s="30"/>
      <c r="E256" s="31"/>
    </row>
    <row r="257" spans="1:5" s="1" customFormat="1" x14ac:dyDescent="0.2">
      <c r="A257" s="3"/>
      <c r="B257" s="28"/>
      <c r="C257" s="29"/>
      <c r="D257" s="30"/>
      <c r="E257" s="31"/>
    </row>
    <row r="258" spans="1:5" s="1" customFormat="1" x14ac:dyDescent="0.2">
      <c r="A258" s="3"/>
      <c r="B258" s="28"/>
      <c r="C258" s="29"/>
      <c r="D258" s="30"/>
      <c r="E258" s="31"/>
    </row>
    <row r="259" spans="1:5" s="1" customFormat="1" x14ac:dyDescent="0.2">
      <c r="A259" s="3"/>
      <c r="B259" s="28"/>
      <c r="C259" s="29"/>
      <c r="D259" s="30"/>
      <c r="E259" s="31"/>
    </row>
    <row r="260" spans="1:5" s="1" customFormat="1" x14ac:dyDescent="0.2">
      <c r="A260" s="3"/>
      <c r="B260" s="28"/>
      <c r="C260" s="29"/>
      <c r="D260" s="30"/>
      <c r="E260" s="31"/>
    </row>
    <row r="261" spans="1:5" s="1" customFormat="1" x14ac:dyDescent="0.2">
      <c r="A261" s="3"/>
      <c r="B261" s="28"/>
      <c r="C261" s="29"/>
      <c r="D261" s="30"/>
      <c r="E261" s="31"/>
    </row>
    <row r="262" spans="1:5" s="1" customFormat="1" x14ac:dyDescent="0.2">
      <c r="A262" s="3"/>
      <c r="B262" s="28"/>
      <c r="C262" s="29"/>
      <c r="D262" s="30"/>
      <c r="E262" s="31"/>
    </row>
    <row r="263" spans="1:5" s="1" customFormat="1" x14ac:dyDescent="0.2">
      <c r="A263" s="3"/>
      <c r="B263" s="28"/>
      <c r="C263" s="29"/>
      <c r="D263" s="30"/>
      <c r="E263" s="31"/>
    </row>
    <row r="264" spans="1:5" s="1" customFormat="1" x14ac:dyDescent="0.2">
      <c r="A264" s="3"/>
      <c r="B264" s="28"/>
      <c r="C264" s="29"/>
      <c r="D264" s="30"/>
      <c r="E264" s="31"/>
    </row>
    <row r="265" spans="1:5" s="1" customFormat="1" x14ac:dyDescent="0.2">
      <c r="A265" s="3"/>
      <c r="B265" s="28"/>
      <c r="C265" s="29"/>
      <c r="D265" s="30"/>
      <c r="E265" s="31"/>
    </row>
    <row r="266" spans="1:5" s="1" customFormat="1" x14ac:dyDescent="0.2">
      <c r="A266" s="3"/>
      <c r="B266" s="28"/>
      <c r="C266" s="29"/>
      <c r="D266" s="30"/>
      <c r="E266" s="31"/>
    </row>
    <row r="267" spans="1:5" s="1" customFormat="1" x14ac:dyDescent="0.2">
      <c r="A267" s="3"/>
      <c r="B267" s="28"/>
      <c r="C267" s="29"/>
      <c r="D267" s="30"/>
      <c r="E267" s="31"/>
    </row>
    <row r="268" spans="1:5" s="1" customFormat="1" x14ac:dyDescent="0.2">
      <c r="A268" s="3"/>
      <c r="B268" s="28"/>
      <c r="C268" s="29"/>
      <c r="D268" s="30"/>
      <c r="E268" s="31"/>
    </row>
    <row r="269" spans="1:5" s="1" customFormat="1" x14ac:dyDescent="0.2">
      <c r="A269" s="3"/>
      <c r="B269" s="28"/>
      <c r="C269" s="29"/>
      <c r="D269" s="30"/>
      <c r="E269" s="31"/>
    </row>
    <row r="270" spans="1:5" s="1" customFormat="1" x14ac:dyDescent="0.2">
      <c r="A270" s="3"/>
      <c r="B270" s="28"/>
      <c r="C270" s="29"/>
      <c r="D270" s="30"/>
      <c r="E270" s="31"/>
    </row>
    <row r="271" spans="1:5" s="1" customFormat="1" x14ac:dyDescent="0.2">
      <c r="A271" s="3"/>
      <c r="B271" s="28"/>
      <c r="C271" s="29"/>
      <c r="D271" s="30"/>
      <c r="E271" s="31"/>
    </row>
    <row r="272" spans="1:5" s="1" customFormat="1" x14ac:dyDescent="0.2">
      <c r="A272" s="3"/>
      <c r="B272" s="28"/>
      <c r="C272" s="29"/>
      <c r="D272" s="30"/>
      <c r="E272" s="31"/>
    </row>
    <row r="273" spans="1:5" s="1" customFormat="1" x14ac:dyDescent="0.2">
      <c r="A273" s="3"/>
      <c r="B273" s="28"/>
      <c r="C273" s="29"/>
      <c r="D273" s="30"/>
      <c r="E273" s="31"/>
    </row>
    <row r="274" spans="1:5" s="1" customFormat="1" x14ac:dyDescent="0.2">
      <c r="A274" s="3"/>
      <c r="B274" s="28"/>
      <c r="C274" s="29"/>
      <c r="D274" s="30"/>
      <c r="E274" s="31"/>
    </row>
    <row r="281" spans="1:5" s="1" customFormat="1" x14ac:dyDescent="0.2">
      <c r="A281" s="3"/>
      <c r="B281" s="28"/>
      <c r="C281" s="29"/>
      <c r="D281" s="30"/>
      <c r="E281" s="31"/>
    </row>
    <row r="282" spans="1:5" s="1" customFormat="1" x14ac:dyDescent="0.2">
      <c r="A282" s="3"/>
      <c r="B282" s="28"/>
      <c r="C282" s="29"/>
      <c r="D282" s="30"/>
      <c r="E282" s="31"/>
    </row>
    <row r="283" spans="1:5" s="1" customFormat="1" x14ac:dyDescent="0.2">
      <c r="A283" s="3"/>
      <c r="B283" s="28"/>
      <c r="C283" s="29"/>
      <c r="D283" s="30"/>
      <c r="E283" s="31"/>
    </row>
    <row r="284" spans="1:5" s="1" customFormat="1" x14ac:dyDescent="0.2">
      <c r="A284" s="3"/>
      <c r="B284" s="28"/>
      <c r="C284" s="29"/>
      <c r="D284" s="30"/>
      <c r="E284" s="31"/>
    </row>
    <row r="285" spans="1:5" s="1" customFormat="1" x14ac:dyDescent="0.2">
      <c r="A285" s="3"/>
      <c r="B285" s="28"/>
      <c r="C285" s="29"/>
      <c r="D285" s="30"/>
      <c r="E285" s="31"/>
    </row>
    <row r="286" spans="1:5" s="1" customFormat="1" x14ac:dyDescent="0.2">
      <c r="A286" s="3"/>
      <c r="B286" s="28"/>
      <c r="C286" s="29"/>
      <c r="D286" s="30"/>
      <c r="E286" s="31"/>
    </row>
    <row r="287" spans="1:5" s="1" customFormat="1" x14ac:dyDescent="0.2">
      <c r="A287" s="3"/>
      <c r="B287" s="28"/>
      <c r="C287" s="29"/>
      <c r="D287" s="30"/>
      <c r="E287" s="31"/>
    </row>
    <row r="288" spans="1:5" s="1" customFormat="1" x14ac:dyDescent="0.2">
      <c r="A288" s="3"/>
      <c r="B288" s="28"/>
      <c r="C288" s="29"/>
      <c r="D288" s="30"/>
      <c r="E288" s="31"/>
    </row>
    <row r="289" spans="1:5" s="1" customFormat="1" x14ac:dyDescent="0.2">
      <c r="A289" s="3"/>
      <c r="B289" s="28"/>
      <c r="C289" s="29"/>
      <c r="D289" s="30"/>
      <c r="E289" s="31"/>
    </row>
    <row r="290" spans="1:5" s="1" customFormat="1" x14ac:dyDescent="0.2">
      <c r="A290" s="3"/>
      <c r="B290" s="28"/>
      <c r="C290" s="29"/>
      <c r="D290" s="30"/>
      <c r="E290" s="31"/>
    </row>
    <row r="291" spans="1:5" s="1" customFormat="1" x14ac:dyDescent="0.2">
      <c r="A291" s="3"/>
      <c r="B291" s="28"/>
      <c r="C291" s="29"/>
      <c r="D291" s="30"/>
      <c r="E291" s="31"/>
    </row>
  </sheetData>
  <mergeCells count="1">
    <mergeCell ref="A1:E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Opći dio</vt:lpstr>
      <vt:lpstr>Prih i rash.-progr.,funk izvori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I. OPĆI DIO KONSOLIDIRANOG PRORAČUNA</dc:title>
  <dc:creator>Korisnik</dc:creator>
  <cp:lastModifiedBy>RACUNOVODSTVO</cp:lastModifiedBy>
  <cp:lastPrinted>2023-08-30T09:39:29Z</cp:lastPrinted>
  <dcterms:created xsi:type="dcterms:W3CDTF">2022-02-23T11:39:51Z</dcterms:created>
  <dcterms:modified xsi:type="dcterms:W3CDTF">2023-08-30T09:40:05Z</dcterms:modified>
</cp:coreProperties>
</file>