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2300"/>
  </bookViews>
  <sheets>
    <sheet name="SAŽETAK" sheetId="10" r:id="rId1"/>
    <sheet name=" Račun prihoda i rashoda" sheetId="3" r:id="rId2"/>
    <sheet name="POSEBNI DIO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7" l="1"/>
  <c r="G35" i="7"/>
  <c r="I11" i="7"/>
  <c r="I9" i="7" s="1"/>
  <c r="H11" i="7"/>
  <c r="H9" i="7" s="1"/>
  <c r="F123" i="7"/>
  <c r="F23" i="7"/>
  <c r="E123" i="7"/>
  <c r="E52" i="7"/>
  <c r="E42" i="7"/>
  <c r="I67" i="3"/>
  <c r="I42" i="3"/>
  <c r="H67" i="3" l="1"/>
  <c r="H42" i="3"/>
  <c r="G76" i="3"/>
  <c r="G67" i="3"/>
  <c r="F67" i="3"/>
  <c r="F33" i="3"/>
  <c r="E33" i="3"/>
  <c r="F76" i="3" l="1"/>
  <c r="I120" i="7"/>
  <c r="I94" i="7"/>
  <c r="I86" i="7"/>
  <c r="I82" i="7"/>
  <c r="I79" i="7" s="1"/>
  <c r="I78" i="7" s="1"/>
  <c r="I75" i="7"/>
  <c r="I62" i="7"/>
  <c r="I66" i="7"/>
  <c r="I52" i="7"/>
  <c r="I49" i="7" s="1"/>
  <c r="I48" i="7" s="1"/>
  <c r="I31" i="7"/>
  <c r="I35" i="7"/>
  <c r="H52" i="7"/>
  <c r="H49" i="7" s="1"/>
  <c r="H48" i="7" s="1"/>
  <c r="H120" i="7"/>
  <c r="H94" i="7"/>
  <c r="H86" i="7"/>
  <c r="H82" i="7"/>
  <c r="H79" i="7" s="1"/>
  <c r="H78" i="7" s="1"/>
  <c r="H75" i="7"/>
  <c r="H62" i="7"/>
  <c r="H66" i="7"/>
  <c r="H31" i="7"/>
  <c r="H35" i="7"/>
  <c r="I61" i="7" l="1"/>
  <c r="H61" i="7"/>
  <c r="I30" i="7"/>
  <c r="H30" i="7"/>
  <c r="I123" i="7"/>
  <c r="G120" i="7"/>
  <c r="G82" i="7"/>
  <c r="G79" i="7" s="1"/>
  <c r="G78" i="7" s="1"/>
  <c r="G62" i="7"/>
  <c r="G61" i="7" s="1"/>
  <c r="G66" i="7"/>
  <c r="G52" i="7"/>
  <c r="G49" i="7" s="1"/>
  <c r="G48" i="7" s="1"/>
  <c r="G31" i="7"/>
  <c r="G30" i="7" s="1"/>
  <c r="G11" i="7"/>
  <c r="G9" i="7" s="1"/>
  <c r="F120" i="7"/>
  <c r="F117" i="7" s="1"/>
  <c r="F94" i="7"/>
  <c r="F82" i="7"/>
  <c r="F79" i="7" s="1"/>
  <c r="F78" i="7" s="1"/>
  <c r="F86" i="7"/>
  <c r="F75" i="7"/>
  <c r="F62" i="7"/>
  <c r="F66" i="7"/>
  <c r="F52" i="7"/>
  <c r="F49" i="7" s="1"/>
  <c r="F48" i="7" s="1"/>
  <c r="F31" i="7"/>
  <c r="F35" i="7"/>
  <c r="F11" i="7"/>
  <c r="F9" i="7" s="1"/>
  <c r="E120" i="7"/>
  <c r="E62" i="7"/>
  <c r="E61" i="7" s="1"/>
  <c r="E60" i="7" s="1"/>
  <c r="E31" i="7"/>
  <c r="E49" i="7"/>
  <c r="F30" i="7" l="1"/>
  <c r="G123" i="7"/>
  <c r="F61" i="7"/>
  <c r="E11" i="7"/>
  <c r="E9" i="7" s="1"/>
  <c r="E7" i="7" s="1"/>
  <c r="D11" i="3" l="1"/>
  <c r="D10" i="3" s="1"/>
  <c r="E67" i="3"/>
  <c r="E24" i="3"/>
  <c r="I33" i="3" l="1"/>
  <c r="I76" i="3" s="1"/>
  <c r="I24" i="3"/>
  <c r="H33" i="3"/>
  <c r="H76" i="3" s="1"/>
  <c r="H24" i="3"/>
  <c r="G33" i="3"/>
  <c r="G24" i="3"/>
  <c r="H11" i="3"/>
  <c r="H10" i="3" s="1"/>
  <c r="G11" i="3"/>
  <c r="G10" i="3" s="1"/>
  <c r="F11" i="3"/>
  <c r="F10" i="3" s="1"/>
  <c r="F24" i="3" l="1"/>
  <c r="E11" i="3" l="1"/>
  <c r="E10" i="3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28" i="10" l="1"/>
  <c r="G29" i="10" s="1"/>
  <c r="I28" i="10"/>
  <c r="I29" i="10" s="1"/>
  <c r="J28" i="10"/>
  <c r="J29" i="10" s="1"/>
  <c r="H28" i="10"/>
  <c r="H29" i="10" s="1"/>
  <c r="F28" i="10"/>
  <c r="F29" i="10" s="1"/>
  <c r="E30" i="7"/>
</calcChain>
</file>

<file path=xl/sharedStrings.xml><?xml version="1.0" encoding="utf-8"?>
<sst xmlns="http://schemas.openxmlformats.org/spreadsheetml/2006/main" count="267" uniqueCount="112">
  <si>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</si>
  <si>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</si>
  <si>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</si>
  <si>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</si>
  <si>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</si>
  <si>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</si>
  <si>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</si>
  <si>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</si>
  <si>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</si>
  <si>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</si>
  <si>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</si>
  <si>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</si>
  <si>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</si>
  <si>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</si>
  <si>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</si>
  <si>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</si>
  <si>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</si>
  <si>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</si>
  <si>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</si>
  <si>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</si>
  <si>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</si>
  <si>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</si>
  <si>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</si>
  <si>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</si>
  <si>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</si>
  <si>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</si>
  <si>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</si>
  <si>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</si>
  <si>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</si>
  <si>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</si>
  <si>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</si>
  <si>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</si>
  <si>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</si>
  <si>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</si>
  <si>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</si>
  <si>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</si>
  <si>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</si>
  <si>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</si>
  <si>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</si>
  <si>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</si>
  <si>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</si>
  <si>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</si>
  <si>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</si>
  <si>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</si>
  <si>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</si>
  <si>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</si>
  <si>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,</t>
  </si>
  <si>
    <t>Prihodi za posebne namjene</t>
  </si>
  <si>
    <t>Prihodi od pruženih usluga</t>
  </si>
  <si>
    <t>Višak prihoda SŠ</t>
  </si>
  <si>
    <t>Vlastiti izvori</t>
  </si>
  <si>
    <t>Izvor</t>
  </si>
  <si>
    <t>Opći prihodi i primici</t>
  </si>
  <si>
    <t>Vlastiti prihodi</t>
  </si>
  <si>
    <t xml:space="preserve">Prihodi za posebne namjene </t>
  </si>
  <si>
    <t>Višak/manjak prihoda</t>
  </si>
  <si>
    <t>Državni proračun</t>
  </si>
  <si>
    <t>Tekuće donacije</t>
  </si>
  <si>
    <t>T4302-88</t>
  </si>
  <si>
    <t>Projekt Budi spreman i kompetentan V.V.</t>
  </si>
  <si>
    <t>Financijski rashodi</t>
  </si>
  <si>
    <t>K4302-71</t>
  </si>
  <si>
    <t>Projekt Bolji uvjeti za učenje kroz rad</t>
  </si>
  <si>
    <t>UKUPNO:</t>
  </si>
  <si>
    <t>Ostali rashodi</t>
  </si>
  <si>
    <t>Srednje školstvo-standard</t>
  </si>
  <si>
    <t>A2204-01</t>
  </si>
  <si>
    <t xml:space="preserve">Djelatnost srednjih škola </t>
  </si>
  <si>
    <t>RASHODI POSLOVANJA</t>
  </si>
  <si>
    <t>Naknade troškova zaposlenima</t>
  </si>
  <si>
    <t>Rashodi za materijal i energiju</t>
  </si>
  <si>
    <t>Rashodi za usluge</t>
  </si>
  <si>
    <t>Ostali nespomenuti rashodi</t>
  </si>
  <si>
    <t>Ostali financijski rashodi</t>
  </si>
  <si>
    <t>Postrojenja i oprema</t>
  </si>
  <si>
    <t>A2204-07</t>
  </si>
  <si>
    <t>Administracija i upravljanje</t>
  </si>
  <si>
    <t>Pomoći</t>
  </si>
  <si>
    <t>Plaće (Bruto)</t>
  </si>
  <si>
    <t>Ostali rashodi za zaposlene</t>
  </si>
  <si>
    <t>Doprinosi na palće</t>
  </si>
  <si>
    <t>Ugovori o djelu</t>
  </si>
  <si>
    <t>Novč.nakn.zbog nezapošlj.inv.</t>
  </si>
  <si>
    <t>A2205-12</t>
  </si>
  <si>
    <t>Podizanje kvalitete i standarda u školstvu</t>
  </si>
  <si>
    <t>Ostali nespomenuti rashodi poslovanja</t>
  </si>
  <si>
    <t>Ostala uredska oprema</t>
  </si>
  <si>
    <t>Doprinosi na plaće</t>
  </si>
  <si>
    <t>Knjige,umjetnička djela i ostale izložbene vrijednosti</t>
  </si>
  <si>
    <t>RASHODI ZA NABAVU NEFINANCIJSKE IMOVINE</t>
  </si>
  <si>
    <t>Zdravstvene usluge</t>
  </si>
  <si>
    <t>Dnevnice za službeni put u zemlji</t>
  </si>
  <si>
    <t>Izvršenje 2023.</t>
  </si>
  <si>
    <t>Plan 2024.</t>
  </si>
  <si>
    <t>Plan za 2025.</t>
  </si>
  <si>
    <t>Projekcija 
za 2027.</t>
  </si>
  <si>
    <t>FINANCIJSKI PLAN PRORAČUNSKOG KORISNIKA JEDINICE LOKALNE I PODRUČNE (REGIONALNE) SAMOUPRAVE 
ZA 2025. I PROJEKCIJA ZA 2026. I 2027. GODINU</t>
  </si>
  <si>
    <t>T2204-04</t>
  </si>
  <si>
    <t>Hitne intervencije u srednjim školama</t>
  </si>
  <si>
    <t>A2205-01</t>
  </si>
  <si>
    <t>Javne potrebe u prosvjeti</t>
  </si>
  <si>
    <t>A2205-13</t>
  </si>
  <si>
    <t>Financiranje deficitarnih zanimanja</t>
  </si>
  <si>
    <t>A2205-22</t>
  </si>
  <si>
    <t>Natjecanja i smotre u SŠ</t>
  </si>
  <si>
    <t>A2205-34</t>
  </si>
  <si>
    <t>Projekt e-škole</t>
  </si>
  <si>
    <t>A2205-37</t>
  </si>
  <si>
    <t>Zalihe menstrualnih higijenskih potrepština</t>
  </si>
  <si>
    <t>Izvršenje 2023.*</t>
  </si>
  <si>
    <t>Proračun za 2025.</t>
  </si>
  <si>
    <t>Projekcija proračuna
za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</si>
</sst>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1" fillId="0" borderId="3" xfId="0" applyFont="1" applyBorder="1"/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21" fillId="2" borderId="3" xfId="0" quotePrefix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/>
    </xf>
    <xf numFmtId="3" fontId="22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22" fillId="2" borderId="4" xfId="0" applyNumberFormat="1" applyFont="1" applyFill="1" applyBorder="1" applyAlignment="1">
      <alignment horizontal="right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3" fontId="22" fillId="2" borderId="3" xfId="0" applyNumberFormat="1" applyFont="1" applyFill="1" applyBorder="1" applyAlignment="1" applyProtection="1">
      <alignment horizontal="right" wrapText="1"/>
    </xf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2" xfId="0" applyNumberFormat="1" applyFont="1" applyFill="1" applyBorder="1" applyAlignment="1" applyProtection="1">
      <alignment horizontal="left" vertical="center" wrapText="1" indent="1"/>
    </xf>
    <xf numFmtId="0" fontId="22" fillId="2" borderId="4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2" xfId="0" applyNumberFormat="1" applyFont="1" applyFill="1" applyBorder="1" applyAlignment="1" applyProtection="1">
      <alignment horizontal="left" vertical="center" wrapText="1" inden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2" xfId="0" applyNumberFormat="1" applyFont="1" applyFill="1" applyBorder="1" applyAlignment="1" applyProtection="1">
      <alignment horizontal="left" vertical="center" wrapText="1" indent="1"/>
    </xf>
    <xf numFmtId="0" fontId="22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16" workbookViewId="0">
      <selection activeCell="J33" sqref="J3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9" t="s">
        <v>96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x14ac:dyDescent="0.25">
      <c r="A3" s="109" t="s">
        <v>14</v>
      </c>
      <c r="B3" s="109"/>
      <c r="C3" s="109"/>
      <c r="D3" s="109"/>
      <c r="E3" s="109"/>
      <c r="F3" s="109"/>
      <c r="G3" s="109"/>
      <c r="H3" s="109"/>
      <c r="I3" s="110"/>
      <c r="J3" s="110"/>
    </row>
    <row r="4" spans="1:10" ht="18" x14ac:dyDescent="0.25">
      <c r="A4" s="22"/>
      <c r="B4" s="22"/>
      <c r="C4" s="22"/>
      <c r="D4" s="22"/>
      <c r="E4" s="22"/>
      <c r="F4" s="22"/>
      <c r="G4" s="22"/>
      <c r="H4" s="22"/>
      <c r="I4" s="5"/>
      <c r="J4" s="5"/>
    </row>
    <row r="5" spans="1:10" ht="15.75" x14ac:dyDescent="0.25">
      <c r="A5" s="109" t="s">
        <v>18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26</v>
      </c>
    </row>
    <row r="7" spans="1:10" ht="25.5" x14ac:dyDescent="0.25">
      <c r="A7" s="26"/>
      <c r="B7" s="27"/>
      <c r="C7" s="27"/>
      <c r="D7" s="28"/>
      <c r="E7" s="29"/>
      <c r="F7" s="3" t="s">
        <v>109</v>
      </c>
      <c r="G7" s="3" t="s">
        <v>93</v>
      </c>
      <c r="H7" s="3" t="s">
        <v>110</v>
      </c>
      <c r="I7" s="3" t="s">
        <v>34</v>
      </c>
      <c r="J7" s="3" t="s">
        <v>111</v>
      </c>
    </row>
    <row r="8" spans="1:10" x14ac:dyDescent="0.25">
      <c r="A8" s="112" t="s">
        <v>0</v>
      </c>
      <c r="B8" s="113"/>
      <c r="C8" s="113"/>
      <c r="D8" s="113"/>
      <c r="E8" s="114"/>
      <c r="F8" s="30">
        <v>1423999</v>
      </c>
      <c r="G8" s="30">
        <v>1962501</v>
      </c>
      <c r="H8" s="30">
        <v>2015152</v>
      </c>
      <c r="I8" s="30">
        <v>2043551</v>
      </c>
      <c r="J8" s="30">
        <v>2072378</v>
      </c>
    </row>
    <row r="9" spans="1:10" x14ac:dyDescent="0.25">
      <c r="A9" s="115" t="s">
        <v>28</v>
      </c>
      <c r="B9" s="116"/>
      <c r="C9" s="116"/>
      <c r="D9" s="116"/>
      <c r="E9" s="108"/>
      <c r="F9" s="31">
        <v>1423999</v>
      </c>
      <c r="G9" s="31">
        <v>1961201</v>
      </c>
      <c r="H9" s="31">
        <v>2013852</v>
      </c>
      <c r="I9" s="31">
        <v>2042232</v>
      </c>
      <c r="J9" s="31">
        <v>2071038</v>
      </c>
    </row>
    <row r="10" spans="1:10" x14ac:dyDescent="0.25">
      <c r="A10" s="117" t="s">
        <v>29</v>
      </c>
      <c r="B10" s="108"/>
      <c r="C10" s="108"/>
      <c r="D10" s="108"/>
      <c r="E10" s="108"/>
      <c r="F10" s="31">
        <v>0</v>
      </c>
      <c r="G10" s="31">
        <v>1300</v>
      </c>
      <c r="H10" s="31">
        <v>1327.23</v>
      </c>
      <c r="I10" s="31">
        <v>1320</v>
      </c>
      <c r="J10" s="31">
        <v>1339</v>
      </c>
    </row>
    <row r="11" spans="1:10" x14ac:dyDescent="0.25">
      <c r="A11" s="34" t="s">
        <v>1</v>
      </c>
      <c r="B11" s="40"/>
      <c r="C11" s="40"/>
      <c r="D11" s="40"/>
      <c r="E11" s="40"/>
      <c r="F11" s="30">
        <v>1426542</v>
      </c>
      <c r="G11" s="30">
        <v>1973216</v>
      </c>
      <c r="H11" s="30">
        <v>2028256</v>
      </c>
      <c r="I11" s="30">
        <v>2056852</v>
      </c>
      <c r="J11" s="30">
        <v>2085878</v>
      </c>
    </row>
    <row r="12" spans="1:10" x14ac:dyDescent="0.25">
      <c r="A12" s="118" t="s">
        <v>30</v>
      </c>
      <c r="B12" s="116"/>
      <c r="C12" s="116"/>
      <c r="D12" s="116"/>
      <c r="E12" s="116"/>
      <c r="F12" s="31">
        <v>1426542</v>
      </c>
      <c r="G12" s="31">
        <v>1971916</v>
      </c>
      <c r="H12" s="31">
        <v>2026956</v>
      </c>
      <c r="I12" s="31">
        <v>2055532</v>
      </c>
      <c r="J12" s="41">
        <v>2084539</v>
      </c>
    </row>
    <row r="13" spans="1:10" x14ac:dyDescent="0.25">
      <c r="A13" s="107" t="s">
        <v>31</v>
      </c>
      <c r="B13" s="108"/>
      <c r="C13" s="108"/>
      <c r="D13" s="108"/>
      <c r="E13" s="108"/>
      <c r="F13" s="42">
        <v>0</v>
      </c>
      <c r="G13" s="42">
        <v>1300</v>
      </c>
      <c r="H13" s="42">
        <v>1300</v>
      </c>
      <c r="I13" s="42">
        <v>1320</v>
      </c>
      <c r="J13" s="41">
        <v>1339</v>
      </c>
    </row>
    <row r="14" spans="1:10" x14ac:dyDescent="0.25">
      <c r="A14" s="119" t="s">
        <v>38</v>
      </c>
      <c r="B14" s="113"/>
      <c r="C14" s="113"/>
      <c r="D14" s="113"/>
      <c r="E14" s="113"/>
      <c r="F14" s="30">
        <v>2543.7199999999998</v>
      </c>
      <c r="G14" s="30">
        <v>10715</v>
      </c>
      <c r="H14" s="30">
        <v>13104</v>
      </c>
      <c r="I14" s="30">
        <v>13301</v>
      </c>
      <c r="J14" s="30">
        <v>13500</v>
      </c>
    </row>
    <row r="15" spans="1:10" ht="18" x14ac:dyDescent="0.25">
      <c r="A15" s="22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109" t="s">
        <v>19</v>
      </c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 ht="18" x14ac:dyDescent="0.25">
      <c r="A17" s="22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6"/>
      <c r="B18" s="27"/>
      <c r="C18" s="27"/>
      <c r="D18" s="28"/>
      <c r="E18" s="29"/>
      <c r="F18" s="3" t="s">
        <v>109</v>
      </c>
      <c r="G18" s="3" t="s">
        <v>93</v>
      </c>
      <c r="H18" s="3" t="s">
        <v>110</v>
      </c>
      <c r="I18" s="3" t="s">
        <v>34</v>
      </c>
      <c r="J18" s="3" t="s">
        <v>111</v>
      </c>
    </row>
    <row r="19" spans="1:10" x14ac:dyDescent="0.25">
      <c r="A19" s="107" t="s">
        <v>32</v>
      </c>
      <c r="B19" s="108"/>
      <c r="C19" s="108"/>
      <c r="D19" s="108"/>
      <c r="E19" s="108"/>
      <c r="F19" s="42"/>
      <c r="G19" s="42"/>
      <c r="H19" s="42"/>
      <c r="I19" s="42"/>
      <c r="J19" s="41"/>
    </row>
    <row r="20" spans="1:10" x14ac:dyDescent="0.25">
      <c r="A20" s="107" t="s">
        <v>33</v>
      </c>
      <c r="B20" s="108"/>
      <c r="C20" s="108"/>
      <c r="D20" s="108"/>
      <c r="E20" s="108"/>
      <c r="F20" s="42"/>
      <c r="G20" s="42"/>
      <c r="H20" s="42"/>
      <c r="I20" s="42"/>
      <c r="J20" s="41"/>
    </row>
    <row r="21" spans="1:10" x14ac:dyDescent="0.25">
      <c r="A21" s="119" t="s">
        <v>2</v>
      </c>
      <c r="B21" s="113"/>
      <c r="C21" s="113"/>
      <c r="D21" s="113"/>
      <c r="E21" s="113"/>
      <c r="F21" s="30">
        <f>F19-F20</f>
        <v>0</v>
      </c>
      <c r="G21" s="30">
        <f t="shared" ref="G21:J21" si="0">G19-G20</f>
        <v>0</v>
      </c>
      <c r="H21" s="30">
        <f t="shared" si="0"/>
        <v>0</v>
      </c>
      <c r="I21" s="30">
        <f t="shared" si="0"/>
        <v>0</v>
      </c>
      <c r="J21" s="30">
        <f t="shared" si="0"/>
        <v>0</v>
      </c>
    </row>
    <row r="22" spans="1:10" x14ac:dyDescent="0.25">
      <c r="A22" s="119" t="s">
        <v>39</v>
      </c>
      <c r="B22" s="113"/>
      <c r="C22" s="113"/>
      <c r="D22" s="113"/>
      <c r="E22" s="113"/>
      <c r="F22" s="30"/>
      <c r="G22" s="30"/>
      <c r="H22" s="30"/>
      <c r="I22" s="30"/>
      <c r="J22" s="30"/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109" t="s">
        <v>40</v>
      </c>
      <c r="B24" s="111"/>
      <c r="C24" s="111"/>
      <c r="D24" s="111"/>
      <c r="E24" s="111"/>
      <c r="F24" s="111"/>
      <c r="G24" s="111"/>
      <c r="H24" s="111"/>
      <c r="I24" s="111"/>
      <c r="J24" s="111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6"/>
      <c r="B26" s="27"/>
      <c r="C26" s="27"/>
      <c r="D26" s="28"/>
      <c r="E26" s="29"/>
      <c r="F26" s="3" t="s">
        <v>109</v>
      </c>
      <c r="G26" s="3" t="s">
        <v>93</v>
      </c>
      <c r="H26" s="3" t="s">
        <v>110</v>
      </c>
      <c r="I26" s="3" t="s">
        <v>34</v>
      </c>
      <c r="J26" s="3" t="s">
        <v>111</v>
      </c>
    </row>
    <row r="27" spans="1:10" ht="15" customHeight="1" x14ac:dyDescent="0.25">
      <c r="A27" s="122" t="s">
        <v>41</v>
      </c>
      <c r="B27" s="123"/>
      <c r="C27" s="123"/>
      <c r="D27" s="123"/>
      <c r="E27" s="124"/>
      <c r="F27" s="43">
        <v>0</v>
      </c>
      <c r="G27" s="43">
        <v>0</v>
      </c>
      <c r="H27" s="43">
        <v>0</v>
      </c>
      <c r="I27" s="43">
        <v>0</v>
      </c>
      <c r="J27" s="44">
        <v>0</v>
      </c>
    </row>
    <row r="28" spans="1:10" ht="15" customHeight="1" x14ac:dyDescent="0.25">
      <c r="A28" s="119" t="s">
        <v>42</v>
      </c>
      <c r="B28" s="113"/>
      <c r="C28" s="113"/>
      <c r="D28" s="113"/>
      <c r="E28" s="113"/>
      <c r="F28" s="45">
        <f>F22+F27</f>
        <v>0</v>
      </c>
      <c r="G28" s="45">
        <f t="shared" ref="G28:J28" si="1">G22+G27</f>
        <v>0</v>
      </c>
      <c r="H28" s="45">
        <f t="shared" si="1"/>
        <v>0</v>
      </c>
      <c r="I28" s="45">
        <f t="shared" si="1"/>
        <v>0</v>
      </c>
      <c r="J28" s="46">
        <f t="shared" si="1"/>
        <v>0</v>
      </c>
    </row>
    <row r="29" spans="1:10" ht="45" customHeight="1" x14ac:dyDescent="0.25">
      <c r="A29" s="112" t="s">
        <v>43</v>
      </c>
      <c r="B29" s="125"/>
      <c r="C29" s="125"/>
      <c r="D29" s="125"/>
      <c r="E29" s="126"/>
      <c r="F29" s="45">
        <f>F14+F21+F27-F28</f>
        <v>2543.7199999999998</v>
      </c>
      <c r="G29" s="45">
        <f t="shared" ref="G29:J29" si="2">G14+G21+G27-G28</f>
        <v>10715</v>
      </c>
      <c r="H29" s="45">
        <f t="shared" si="2"/>
        <v>13104</v>
      </c>
      <c r="I29" s="45">
        <f t="shared" si="2"/>
        <v>13301</v>
      </c>
      <c r="J29" s="46">
        <f t="shared" si="2"/>
        <v>13500</v>
      </c>
    </row>
    <row r="30" spans="1:10" ht="15.75" x14ac:dyDescent="0.25">
      <c r="A30" s="47"/>
      <c r="B30" s="48"/>
      <c r="C30" s="48"/>
      <c r="D30" s="48"/>
      <c r="E30" s="48"/>
      <c r="F30" s="48"/>
      <c r="G30" s="48"/>
      <c r="H30" s="48"/>
      <c r="I30" s="48"/>
      <c r="J30" s="48"/>
    </row>
    <row r="31" spans="1:10" ht="15.75" x14ac:dyDescent="0.25">
      <c r="A31" s="127" t="s">
        <v>37</v>
      </c>
      <c r="B31" s="127"/>
      <c r="C31" s="127"/>
      <c r="D31" s="127"/>
      <c r="E31" s="127"/>
      <c r="F31" s="127"/>
      <c r="G31" s="127"/>
      <c r="H31" s="127"/>
      <c r="I31" s="127"/>
      <c r="J31" s="127"/>
    </row>
    <row r="32" spans="1:10" ht="18" x14ac:dyDescent="0.25">
      <c r="A32" s="49"/>
      <c r="B32" s="50"/>
      <c r="C32" s="50"/>
      <c r="D32" s="50"/>
      <c r="E32" s="50"/>
      <c r="F32" s="50"/>
      <c r="G32" s="50"/>
      <c r="H32" s="51"/>
      <c r="I32" s="51"/>
      <c r="J32" s="51"/>
    </row>
    <row r="33" spans="1:10" ht="25.5" x14ac:dyDescent="0.25">
      <c r="A33" s="52"/>
      <c r="B33" s="53"/>
      <c r="C33" s="53"/>
      <c r="D33" s="54"/>
      <c r="E33" s="55"/>
      <c r="F33" s="56" t="s">
        <v>109</v>
      </c>
      <c r="G33" s="56" t="s">
        <v>93</v>
      </c>
      <c r="H33" s="56" t="s">
        <v>110</v>
      </c>
      <c r="I33" s="56" t="s">
        <v>34</v>
      </c>
      <c r="J33" s="56" t="s">
        <v>111</v>
      </c>
    </row>
    <row r="34" spans="1:10" x14ac:dyDescent="0.25">
      <c r="A34" s="122" t="s">
        <v>41</v>
      </c>
      <c r="B34" s="123"/>
      <c r="C34" s="123"/>
      <c r="D34" s="123"/>
      <c r="E34" s="124"/>
      <c r="F34" s="43">
        <v>0</v>
      </c>
      <c r="G34" s="43">
        <f>F37</f>
        <v>0</v>
      </c>
      <c r="H34" s="43">
        <f>G37</f>
        <v>0</v>
      </c>
      <c r="I34" s="43">
        <f>H37</f>
        <v>0</v>
      </c>
      <c r="J34" s="44">
        <f>I37</f>
        <v>0</v>
      </c>
    </row>
    <row r="35" spans="1:10" ht="28.5" customHeight="1" x14ac:dyDescent="0.25">
      <c r="A35" s="122" t="s">
        <v>44</v>
      </c>
      <c r="B35" s="123"/>
      <c r="C35" s="123"/>
      <c r="D35" s="123"/>
      <c r="E35" s="124"/>
      <c r="F35" s="43">
        <v>0</v>
      </c>
      <c r="G35" s="43">
        <v>0</v>
      </c>
      <c r="H35" s="43">
        <v>0</v>
      </c>
      <c r="I35" s="43">
        <v>0</v>
      </c>
      <c r="J35" s="44">
        <v>0</v>
      </c>
    </row>
    <row r="36" spans="1:10" x14ac:dyDescent="0.25">
      <c r="A36" s="122" t="s">
        <v>45</v>
      </c>
      <c r="B36" s="128"/>
      <c r="C36" s="128"/>
      <c r="D36" s="128"/>
      <c r="E36" s="129"/>
      <c r="F36" s="43">
        <v>0</v>
      </c>
      <c r="G36" s="43">
        <v>0</v>
      </c>
      <c r="H36" s="43">
        <v>0</v>
      </c>
      <c r="I36" s="43">
        <v>0</v>
      </c>
      <c r="J36" s="44">
        <v>0</v>
      </c>
    </row>
    <row r="37" spans="1:10" ht="15" customHeight="1" x14ac:dyDescent="0.25">
      <c r="A37" s="119" t="s">
        <v>42</v>
      </c>
      <c r="B37" s="113"/>
      <c r="C37" s="113"/>
      <c r="D37" s="113"/>
      <c r="E37" s="113"/>
      <c r="F37" s="32">
        <f>F34-F35+F36</f>
        <v>0</v>
      </c>
      <c r="G37" s="32">
        <f t="shared" ref="G37:J37" si="3">G34-G35+G36</f>
        <v>0</v>
      </c>
      <c r="H37" s="32">
        <f t="shared" si="3"/>
        <v>0</v>
      </c>
      <c r="I37" s="32">
        <f t="shared" si="3"/>
        <v>0</v>
      </c>
      <c r="J37" s="57">
        <f t="shared" si="3"/>
        <v>0</v>
      </c>
    </row>
    <row r="38" spans="1:10" ht="17.25" customHeight="1" x14ac:dyDescent="0.25"/>
    <row r="39" spans="1:10" x14ac:dyDescent="0.25">
      <c r="A39" s="120" t="s">
        <v>27</v>
      </c>
      <c r="B39" s="121"/>
      <c r="C39" s="121"/>
      <c r="D39" s="121"/>
      <c r="E39" s="121"/>
      <c r="F39" s="121"/>
      <c r="G39" s="121"/>
      <c r="H39" s="121"/>
      <c r="I39" s="121"/>
      <c r="J39" s="121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workbookViewId="0">
      <selection activeCell="G11" sqref="G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37.140625" customWidth="1"/>
    <col min="5" max="5" width="25.42578125" customWidth="1"/>
    <col min="6" max="6" width="29.28515625" customWidth="1"/>
    <col min="7" max="8" width="25.28515625" customWidth="1"/>
    <col min="9" max="9" width="19" customWidth="1"/>
  </cols>
  <sheetData>
    <row r="1" spans="1:8" ht="42" customHeight="1" x14ac:dyDescent="0.25">
      <c r="A1" s="109" t="s">
        <v>96</v>
      </c>
      <c r="B1" s="109"/>
      <c r="C1" s="109"/>
      <c r="D1" s="109"/>
      <c r="E1" s="109"/>
      <c r="F1" s="109"/>
      <c r="G1" s="109"/>
      <c r="H1" s="10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9" t="s">
        <v>14</v>
      </c>
      <c r="B3" s="109"/>
      <c r="C3" s="109"/>
      <c r="D3" s="109"/>
      <c r="E3" s="109"/>
      <c r="F3" s="109"/>
      <c r="G3" s="109"/>
      <c r="H3" s="10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9" t="s">
        <v>4</v>
      </c>
      <c r="B5" s="109"/>
      <c r="C5" s="109"/>
      <c r="D5" s="109"/>
      <c r="E5" s="109"/>
      <c r="F5" s="109"/>
      <c r="G5" s="109"/>
      <c r="H5" s="10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09" t="s">
        <v>35</v>
      </c>
      <c r="B7" s="109"/>
      <c r="C7" s="109"/>
      <c r="D7" s="109"/>
      <c r="E7" s="109"/>
      <c r="F7" s="109"/>
      <c r="G7" s="109"/>
      <c r="H7" s="10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8" t="s">
        <v>5</v>
      </c>
      <c r="B9" s="17" t="s">
        <v>6</v>
      </c>
      <c r="C9" s="17" t="s">
        <v>3</v>
      </c>
      <c r="D9" s="17" t="s">
        <v>92</v>
      </c>
      <c r="E9" s="18" t="s">
        <v>93</v>
      </c>
      <c r="F9" s="18" t="s">
        <v>94</v>
      </c>
      <c r="G9" s="18" t="s">
        <v>25</v>
      </c>
      <c r="H9" s="18" t="s">
        <v>95</v>
      </c>
    </row>
    <row r="10" spans="1:8" x14ac:dyDescent="0.25">
      <c r="A10" s="36"/>
      <c r="B10" s="37"/>
      <c r="C10" s="35" t="s">
        <v>0</v>
      </c>
      <c r="D10" s="83">
        <f>SUM(D11+D16+D18)</f>
        <v>1426542.22</v>
      </c>
      <c r="E10" s="61">
        <f>SUM(E11+E16+E18)</f>
        <v>1973216.32</v>
      </c>
      <c r="F10" s="61">
        <f>SUM(F11+F16+F18)</f>
        <v>2028256.05</v>
      </c>
      <c r="G10" s="61">
        <f>SUM(G11+G16+G18)</f>
        <v>2056852.31</v>
      </c>
      <c r="H10" s="61">
        <f>SUM(H11+H16+H18)</f>
        <v>2085877.5400000003</v>
      </c>
    </row>
    <row r="11" spans="1:8" ht="15.75" customHeight="1" x14ac:dyDescent="0.25">
      <c r="A11" s="11">
        <v>6</v>
      </c>
      <c r="B11" s="11"/>
      <c r="C11" s="11" t="s">
        <v>7</v>
      </c>
      <c r="D11" s="8">
        <f>SUM(D12+D13+D14+D15)</f>
        <v>1423998.5</v>
      </c>
      <c r="E11" s="9">
        <f>SUM(E12+E13+E14+E15)</f>
        <v>1961201.3900000001</v>
      </c>
      <c r="F11" s="9">
        <f>SUM(F12+F13+F14+F15)</f>
        <v>2013851.83</v>
      </c>
      <c r="G11" s="9">
        <f>SUM(G12+G13+G14+G15)</f>
        <v>2042232.03</v>
      </c>
      <c r="H11" s="9">
        <f>SUM(H12+H13+H14+H15)</f>
        <v>2071037.9500000002</v>
      </c>
    </row>
    <row r="12" spans="1:8" ht="38.25" x14ac:dyDescent="0.25">
      <c r="A12" s="11"/>
      <c r="B12" s="16">
        <v>63</v>
      </c>
      <c r="C12" s="16" t="s">
        <v>21</v>
      </c>
      <c r="D12" s="8">
        <v>1285567.51</v>
      </c>
      <c r="E12" s="9">
        <v>1818665.33</v>
      </c>
      <c r="F12" s="9">
        <v>1883613</v>
      </c>
      <c r="G12" s="9">
        <v>1911867.2</v>
      </c>
      <c r="H12" s="9">
        <v>1940545.2</v>
      </c>
    </row>
    <row r="13" spans="1:8" x14ac:dyDescent="0.25">
      <c r="A13" s="12"/>
      <c r="B13" s="12">
        <v>65</v>
      </c>
      <c r="C13" s="12" t="s">
        <v>47</v>
      </c>
      <c r="D13" s="8"/>
      <c r="E13" s="9">
        <v>1450</v>
      </c>
      <c r="F13" s="9">
        <v>1500</v>
      </c>
      <c r="G13" s="9">
        <v>1522.5</v>
      </c>
      <c r="H13" s="9">
        <v>1545.34</v>
      </c>
    </row>
    <row r="14" spans="1:8" x14ac:dyDescent="0.25">
      <c r="A14" s="12"/>
      <c r="B14" s="12">
        <v>66</v>
      </c>
      <c r="C14" s="12" t="s">
        <v>48</v>
      </c>
      <c r="D14" s="8">
        <v>7277.61</v>
      </c>
      <c r="E14" s="9">
        <v>4900</v>
      </c>
      <c r="F14" s="9">
        <v>6900</v>
      </c>
      <c r="G14" s="9">
        <v>7003.5</v>
      </c>
      <c r="H14" s="9">
        <v>7108.58</v>
      </c>
    </row>
    <row r="15" spans="1:8" ht="38.25" x14ac:dyDescent="0.25">
      <c r="A15" s="12"/>
      <c r="B15" s="12">
        <v>67</v>
      </c>
      <c r="C15" s="16" t="s">
        <v>23</v>
      </c>
      <c r="D15" s="8">
        <v>131153.38</v>
      </c>
      <c r="E15" s="9">
        <v>136186.06</v>
      </c>
      <c r="F15" s="9">
        <v>121838.83</v>
      </c>
      <c r="G15" s="9">
        <v>121838.83</v>
      </c>
      <c r="H15" s="9">
        <v>121838.83</v>
      </c>
    </row>
    <row r="16" spans="1:8" ht="25.5" x14ac:dyDescent="0.25">
      <c r="A16" s="14">
        <v>7</v>
      </c>
      <c r="B16" s="15"/>
      <c r="C16" s="23" t="s">
        <v>8</v>
      </c>
      <c r="D16" s="8">
        <v>0</v>
      </c>
      <c r="E16" s="9">
        <v>1300</v>
      </c>
      <c r="F16" s="9">
        <v>1300</v>
      </c>
      <c r="G16" s="9">
        <v>1319.5</v>
      </c>
      <c r="H16" s="9">
        <v>1339.3</v>
      </c>
    </row>
    <row r="17" spans="1:14" ht="38.25" x14ac:dyDescent="0.25">
      <c r="A17" s="16"/>
      <c r="B17" s="16">
        <v>72</v>
      </c>
      <c r="C17" s="24" t="s">
        <v>20</v>
      </c>
      <c r="D17" s="8">
        <v>0</v>
      </c>
      <c r="E17" s="9">
        <v>1300</v>
      </c>
      <c r="F17" s="9">
        <v>1300</v>
      </c>
      <c r="G17" s="9">
        <v>1319.5</v>
      </c>
      <c r="H17" s="10">
        <v>1339.3</v>
      </c>
      <c r="N17" t="s">
        <v>46</v>
      </c>
    </row>
    <row r="18" spans="1:14" x14ac:dyDescent="0.25">
      <c r="A18" s="58">
        <v>9</v>
      </c>
      <c r="B18" s="58"/>
      <c r="C18" s="60" t="s">
        <v>50</v>
      </c>
      <c r="D18" s="58">
        <v>2543.7199999999998</v>
      </c>
      <c r="E18" s="59">
        <v>10714.93</v>
      </c>
      <c r="F18" s="59">
        <v>13104.22</v>
      </c>
      <c r="G18" s="59">
        <v>13300.78</v>
      </c>
      <c r="H18" s="59">
        <v>13500.29</v>
      </c>
    </row>
    <row r="19" spans="1:14" x14ac:dyDescent="0.25">
      <c r="A19" s="58"/>
      <c r="B19" s="58">
        <v>92</v>
      </c>
      <c r="C19" s="58" t="s">
        <v>49</v>
      </c>
      <c r="D19" s="58">
        <v>2543.7199999999998</v>
      </c>
      <c r="E19" s="59">
        <v>10714.93</v>
      </c>
      <c r="F19" s="59">
        <v>13104.22</v>
      </c>
      <c r="G19" s="59">
        <v>13300.78</v>
      </c>
      <c r="H19" s="59">
        <v>13500.29</v>
      </c>
    </row>
    <row r="20" spans="1:14" ht="15.75" x14ac:dyDescent="0.25">
      <c r="A20" s="109" t="s">
        <v>36</v>
      </c>
      <c r="B20" s="130"/>
      <c r="C20" s="130"/>
      <c r="D20" s="130"/>
      <c r="E20" s="130"/>
      <c r="F20" s="130"/>
      <c r="G20" s="130"/>
      <c r="H20" s="130"/>
    </row>
    <row r="21" spans="1:14" ht="18" x14ac:dyDescent="0.25">
      <c r="A21" s="4"/>
      <c r="B21" s="4"/>
      <c r="C21" s="4"/>
      <c r="D21" s="4"/>
      <c r="E21" s="4"/>
      <c r="F21" s="4"/>
      <c r="G21" s="5"/>
      <c r="H21" s="5"/>
    </row>
    <row r="22" spans="1:14" ht="25.5" x14ac:dyDescent="0.25">
      <c r="A22" s="18" t="s">
        <v>5</v>
      </c>
      <c r="B22" s="17" t="s">
        <v>6</v>
      </c>
      <c r="C22" s="17" t="s">
        <v>51</v>
      </c>
      <c r="D22" s="17" t="s">
        <v>9</v>
      </c>
      <c r="E22" s="17" t="s">
        <v>92</v>
      </c>
      <c r="F22" s="18" t="s">
        <v>93</v>
      </c>
      <c r="G22" s="18" t="s">
        <v>94</v>
      </c>
      <c r="H22" s="18" t="s">
        <v>25</v>
      </c>
      <c r="I22" s="18" t="s">
        <v>95</v>
      </c>
    </row>
    <row r="23" spans="1:14" x14ac:dyDescent="0.25">
      <c r="A23" s="11">
        <v>3</v>
      </c>
      <c r="B23" s="11"/>
      <c r="C23" s="11"/>
      <c r="D23" s="11" t="s">
        <v>10</v>
      </c>
      <c r="F23" s="9"/>
      <c r="G23" s="9"/>
      <c r="H23" s="9"/>
      <c r="I23" s="9"/>
    </row>
    <row r="24" spans="1:14" ht="15.75" customHeight="1" x14ac:dyDescent="0.25">
      <c r="A24" s="11"/>
      <c r="B24" s="16">
        <v>31</v>
      </c>
      <c r="C24" s="16"/>
      <c r="D24" s="16" t="s">
        <v>11</v>
      </c>
      <c r="E24" s="63">
        <f>SUM(E26+E29)</f>
        <v>1281476.9099999999</v>
      </c>
      <c r="F24" s="65">
        <f>SUM(F25+F26+F28+F29+F32)</f>
        <v>1812988.49</v>
      </c>
      <c r="G24" s="65">
        <f>SUM(G26+G28+G29)</f>
        <v>1879636.71</v>
      </c>
      <c r="H24" s="65">
        <f>SUM(H26+H28+H29)</f>
        <v>1907831.26</v>
      </c>
      <c r="I24" s="65">
        <f>SUM(I26+I28+I29)</f>
        <v>1936448.74</v>
      </c>
    </row>
    <row r="25" spans="1:14" ht="15.75" customHeight="1" x14ac:dyDescent="0.25">
      <c r="A25" s="12"/>
      <c r="B25" s="12"/>
      <c r="C25" s="13">
        <v>11</v>
      </c>
      <c r="D25" s="13" t="s">
        <v>52</v>
      </c>
      <c r="E25" s="8"/>
      <c r="F25" s="9"/>
      <c r="G25" s="9"/>
      <c r="H25" s="9"/>
      <c r="I25" s="9"/>
    </row>
    <row r="26" spans="1:14" x14ac:dyDescent="0.25">
      <c r="A26" s="12"/>
      <c r="B26" s="12"/>
      <c r="C26" s="13">
        <v>31</v>
      </c>
      <c r="D26" s="13" t="s">
        <v>53</v>
      </c>
      <c r="E26" s="8">
        <v>832.7</v>
      </c>
      <c r="F26" s="9">
        <v>500</v>
      </c>
      <c r="G26" s="9">
        <v>600</v>
      </c>
      <c r="H26" s="9">
        <v>609</v>
      </c>
      <c r="I26" s="9">
        <v>618.14</v>
      </c>
    </row>
    <row r="27" spans="1:14" x14ac:dyDescent="0.25">
      <c r="A27" s="12"/>
      <c r="B27" s="12"/>
      <c r="C27" s="13">
        <v>41</v>
      </c>
      <c r="D27" s="13" t="s">
        <v>54</v>
      </c>
      <c r="E27" s="8"/>
      <c r="F27" s="9"/>
      <c r="G27" s="9"/>
      <c r="H27" s="9"/>
      <c r="I27" s="9"/>
    </row>
    <row r="28" spans="1:14" x14ac:dyDescent="0.25">
      <c r="A28" s="12"/>
      <c r="B28" s="12"/>
      <c r="C28" s="13">
        <v>42</v>
      </c>
      <c r="D28" s="13" t="s">
        <v>55</v>
      </c>
      <c r="E28" s="8"/>
      <c r="F28" s="9">
        <v>36.71</v>
      </c>
      <c r="G28" s="9">
        <v>36.71</v>
      </c>
      <c r="H28" s="9">
        <v>37.26</v>
      </c>
      <c r="I28" s="9">
        <v>37.82</v>
      </c>
    </row>
    <row r="29" spans="1:14" x14ac:dyDescent="0.25">
      <c r="A29" s="12"/>
      <c r="B29" s="12"/>
      <c r="C29" s="13">
        <v>51</v>
      </c>
      <c r="D29" s="13" t="s">
        <v>56</v>
      </c>
      <c r="E29" s="8">
        <v>1280644.21</v>
      </c>
      <c r="F29" s="9">
        <v>1812451.78</v>
      </c>
      <c r="G29" s="9">
        <v>1879000</v>
      </c>
      <c r="H29" s="9">
        <v>1907185</v>
      </c>
      <c r="I29" s="9">
        <v>1935792.78</v>
      </c>
    </row>
    <row r="30" spans="1:14" x14ac:dyDescent="0.25">
      <c r="A30" s="12"/>
      <c r="B30" s="12"/>
      <c r="C30" s="13">
        <v>61</v>
      </c>
      <c r="D30" s="13" t="s">
        <v>57</v>
      </c>
      <c r="E30" s="8"/>
      <c r="F30" s="9"/>
      <c r="G30" s="9"/>
      <c r="H30" s="9"/>
      <c r="I30" s="9"/>
    </row>
    <row r="31" spans="1:14" x14ac:dyDescent="0.25">
      <c r="A31" s="12"/>
      <c r="B31" s="12"/>
      <c r="C31" s="13">
        <v>71</v>
      </c>
      <c r="D31" s="13" t="s">
        <v>8</v>
      </c>
      <c r="E31" s="8"/>
      <c r="F31" s="9"/>
      <c r="G31" s="9"/>
      <c r="H31" s="9"/>
      <c r="I31" s="9"/>
    </row>
    <row r="32" spans="1:14" x14ac:dyDescent="0.25">
      <c r="A32" s="12"/>
      <c r="B32" s="12"/>
      <c r="C32" s="13" t="s">
        <v>58</v>
      </c>
      <c r="D32" s="13" t="s">
        <v>59</v>
      </c>
      <c r="E32" s="8"/>
      <c r="F32" s="9"/>
      <c r="G32" s="9"/>
      <c r="H32" s="9"/>
      <c r="I32" s="9"/>
    </row>
    <row r="33" spans="1:9" x14ac:dyDescent="0.25">
      <c r="A33" s="12"/>
      <c r="B33" s="12">
        <v>32</v>
      </c>
      <c r="C33" s="13"/>
      <c r="D33" s="12" t="s">
        <v>17</v>
      </c>
      <c r="E33" s="63">
        <f>SUM(E34+E35+E36+E37+E38+E39+E40+E41)</f>
        <v>143462.22</v>
      </c>
      <c r="F33" s="65">
        <f>SUM(F34+F35+F36+F37+F38+F39+F40+F41)</f>
        <v>149342.26999999999</v>
      </c>
      <c r="G33" s="65">
        <f>SUM(G34+G35+G36+G37+G38+G39+G41)</f>
        <v>145839.70000000001</v>
      </c>
      <c r="H33" s="65">
        <f>SUM(H34+H35+H36+H37+H38+H39+H41)</f>
        <v>146200.91</v>
      </c>
      <c r="I33" s="65">
        <f>SUM(I34+I35+I36+I37+I38+I39+I41)</f>
        <v>146567.62</v>
      </c>
    </row>
    <row r="34" spans="1:9" x14ac:dyDescent="0.25">
      <c r="A34" s="12"/>
      <c r="B34" s="12"/>
      <c r="C34" s="13">
        <v>11</v>
      </c>
      <c r="D34" s="13" t="s">
        <v>52</v>
      </c>
      <c r="E34" s="8">
        <v>129295.37</v>
      </c>
      <c r="F34" s="9">
        <v>128230</v>
      </c>
      <c r="G34" s="9">
        <v>121759.19</v>
      </c>
      <c r="H34" s="9">
        <v>121759.19</v>
      </c>
      <c r="I34" s="9">
        <v>121759</v>
      </c>
    </row>
    <row r="35" spans="1:9" x14ac:dyDescent="0.25">
      <c r="A35" s="12"/>
      <c r="B35" s="25" t="s">
        <v>22</v>
      </c>
      <c r="C35" s="13">
        <v>31</v>
      </c>
      <c r="D35" s="13" t="s">
        <v>53</v>
      </c>
      <c r="E35" s="8">
        <v>6444.91</v>
      </c>
      <c r="F35" s="9">
        <v>3700</v>
      </c>
      <c r="G35" s="9">
        <v>5600</v>
      </c>
      <c r="H35" s="9">
        <v>5684</v>
      </c>
      <c r="I35" s="9">
        <v>5769.55</v>
      </c>
    </row>
    <row r="36" spans="1:9" x14ac:dyDescent="0.25">
      <c r="A36" s="12"/>
      <c r="B36" s="25"/>
      <c r="C36" s="13">
        <v>41</v>
      </c>
      <c r="D36" s="13" t="s">
        <v>54</v>
      </c>
      <c r="E36" s="8"/>
      <c r="F36" s="9">
        <v>1450</v>
      </c>
      <c r="G36" s="9">
        <v>1500</v>
      </c>
      <c r="H36" s="9">
        <v>1522.5</v>
      </c>
      <c r="I36" s="9">
        <v>1545.34</v>
      </c>
    </row>
    <row r="37" spans="1:9" x14ac:dyDescent="0.25">
      <c r="A37" s="12"/>
      <c r="B37" s="25"/>
      <c r="C37" s="13">
        <v>42</v>
      </c>
      <c r="D37" s="13" t="s">
        <v>55</v>
      </c>
      <c r="E37" s="8">
        <v>154.75</v>
      </c>
      <c r="F37" s="9">
        <v>6750</v>
      </c>
      <c r="G37" s="9">
        <v>6750</v>
      </c>
      <c r="H37" s="9">
        <v>6851.25</v>
      </c>
      <c r="I37" s="9">
        <v>6954.01</v>
      </c>
    </row>
    <row r="38" spans="1:9" x14ac:dyDescent="0.25">
      <c r="A38" s="12"/>
      <c r="B38" s="25"/>
      <c r="C38" s="13">
        <v>51</v>
      </c>
      <c r="D38" s="13" t="s">
        <v>56</v>
      </c>
      <c r="E38" s="8">
        <v>2986.32</v>
      </c>
      <c r="F38" s="9">
        <v>4613</v>
      </c>
      <c r="G38" s="9">
        <v>4613</v>
      </c>
      <c r="H38" s="9">
        <v>4682.2</v>
      </c>
      <c r="I38" s="9">
        <v>4752.42</v>
      </c>
    </row>
    <row r="39" spans="1:9" x14ac:dyDescent="0.25">
      <c r="A39" s="12"/>
      <c r="B39" s="25"/>
      <c r="C39" s="13">
        <v>61</v>
      </c>
      <c r="D39" s="13" t="s">
        <v>57</v>
      </c>
      <c r="E39" s="8"/>
      <c r="F39" s="9">
        <v>400</v>
      </c>
      <c r="G39" s="9">
        <v>400</v>
      </c>
      <c r="H39" s="9">
        <v>406</v>
      </c>
      <c r="I39" s="9">
        <v>412.09</v>
      </c>
    </row>
    <row r="40" spans="1:9" x14ac:dyDescent="0.25">
      <c r="A40" s="12"/>
      <c r="B40" s="25"/>
      <c r="C40" s="13">
        <v>71</v>
      </c>
      <c r="D40" s="13" t="s">
        <v>8</v>
      </c>
      <c r="E40" s="8">
        <v>1613.66</v>
      </c>
      <c r="F40" s="9"/>
      <c r="G40" s="9"/>
      <c r="H40" s="9"/>
      <c r="I40" s="9"/>
    </row>
    <row r="41" spans="1:9" x14ac:dyDescent="0.25">
      <c r="A41" s="12"/>
      <c r="B41" s="25"/>
      <c r="C41" s="13" t="s">
        <v>58</v>
      </c>
      <c r="D41" s="13" t="s">
        <v>59</v>
      </c>
      <c r="E41" s="8">
        <v>2967.21</v>
      </c>
      <c r="F41" s="9">
        <v>4199.2700000000004</v>
      </c>
      <c r="G41" s="9">
        <v>5217.51</v>
      </c>
      <c r="H41" s="9">
        <v>5295.77</v>
      </c>
      <c r="I41" s="9">
        <v>5375.21</v>
      </c>
    </row>
    <row r="42" spans="1:9" x14ac:dyDescent="0.25">
      <c r="A42" s="12"/>
      <c r="B42" s="12">
        <v>34</v>
      </c>
      <c r="C42" s="13"/>
      <c r="D42" s="13" t="s">
        <v>60</v>
      </c>
      <c r="E42" s="63">
        <v>51.81</v>
      </c>
      <c r="F42" s="65">
        <v>1080</v>
      </c>
      <c r="G42" s="65">
        <v>1080</v>
      </c>
      <c r="H42" s="65">
        <f>SUM(H43+H49)</f>
        <v>1094.6400000000001</v>
      </c>
      <c r="I42" s="65">
        <f>SUM(I43+I49)</f>
        <v>1109.8700000000001</v>
      </c>
    </row>
    <row r="43" spans="1:9" x14ac:dyDescent="0.25">
      <c r="A43" s="12"/>
      <c r="B43" s="25"/>
      <c r="C43" s="13">
        <v>11</v>
      </c>
      <c r="D43" s="13" t="s">
        <v>52</v>
      </c>
      <c r="E43" s="8">
        <v>51.81</v>
      </c>
      <c r="F43" s="9">
        <v>79.64</v>
      </c>
      <c r="G43" s="9">
        <v>79.64</v>
      </c>
      <c r="H43" s="9">
        <v>79.64</v>
      </c>
      <c r="I43" s="9">
        <v>79.64</v>
      </c>
    </row>
    <row r="44" spans="1:9" x14ac:dyDescent="0.25">
      <c r="A44" s="12"/>
      <c r="B44" s="25"/>
      <c r="C44" s="13">
        <v>31</v>
      </c>
      <c r="D44" s="13" t="s">
        <v>53</v>
      </c>
      <c r="E44" s="8"/>
      <c r="F44" s="9"/>
      <c r="G44" s="9"/>
      <c r="H44" s="9"/>
      <c r="I44" s="9"/>
    </row>
    <row r="45" spans="1:9" x14ac:dyDescent="0.25">
      <c r="A45" s="12"/>
      <c r="B45" s="25"/>
      <c r="C45" s="13">
        <v>41</v>
      </c>
      <c r="D45" s="13" t="s">
        <v>54</v>
      </c>
      <c r="E45" s="8"/>
      <c r="F45" s="9"/>
      <c r="G45" s="9"/>
      <c r="H45" s="9"/>
      <c r="I45" s="9"/>
    </row>
    <row r="46" spans="1:9" x14ac:dyDescent="0.25">
      <c r="A46" s="12"/>
      <c r="B46" s="25"/>
      <c r="C46" s="13">
        <v>42</v>
      </c>
      <c r="D46" s="13" t="s">
        <v>55</v>
      </c>
      <c r="E46" s="8"/>
      <c r="F46" s="9"/>
      <c r="G46" s="9"/>
      <c r="H46" s="9"/>
      <c r="I46" s="9"/>
    </row>
    <row r="47" spans="1:9" x14ac:dyDescent="0.25">
      <c r="A47" s="12"/>
      <c r="B47" s="25"/>
      <c r="C47" s="13">
        <v>51</v>
      </c>
      <c r="D47" s="13" t="s">
        <v>56</v>
      </c>
      <c r="E47" s="8"/>
      <c r="F47" s="9"/>
      <c r="G47" s="9"/>
      <c r="H47" s="9"/>
      <c r="I47" s="9"/>
    </row>
    <row r="48" spans="1:9" x14ac:dyDescent="0.25">
      <c r="A48" s="12"/>
      <c r="B48" s="25"/>
      <c r="C48" s="13">
        <v>61</v>
      </c>
      <c r="D48" s="13" t="s">
        <v>57</v>
      </c>
      <c r="E48" s="8"/>
      <c r="F48" s="9"/>
      <c r="G48" s="9"/>
      <c r="H48" s="9"/>
      <c r="I48" s="9"/>
    </row>
    <row r="49" spans="1:9" x14ac:dyDescent="0.25">
      <c r="A49" s="12"/>
      <c r="B49" s="25"/>
      <c r="C49" s="13">
        <v>71</v>
      </c>
      <c r="D49" s="13" t="s">
        <v>8</v>
      </c>
      <c r="E49" s="8"/>
      <c r="F49" s="9">
        <v>1000</v>
      </c>
      <c r="G49" s="9">
        <v>1000</v>
      </c>
      <c r="H49" s="9">
        <v>1015</v>
      </c>
      <c r="I49" s="9">
        <v>1030.23</v>
      </c>
    </row>
    <row r="50" spans="1:9" x14ac:dyDescent="0.25">
      <c r="A50" s="12"/>
      <c r="B50" s="25">
        <v>37</v>
      </c>
      <c r="C50" s="13"/>
      <c r="D50" s="13"/>
      <c r="E50" s="63">
        <v>1843.39</v>
      </c>
      <c r="F50" s="65">
        <v>848.11</v>
      </c>
      <c r="G50" s="9"/>
      <c r="H50" s="9"/>
      <c r="I50" s="9"/>
    </row>
    <row r="51" spans="1:9" x14ac:dyDescent="0.25">
      <c r="A51" s="12"/>
      <c r="B51" s="25"/>
      <c r="C51" s="13">
        <v>11</v>
      </c>
      <c r="D51" s="13" t="s">
        <v>52</v>
      </c>
      <c r="E51" s="8">
        <v>1843.39</v>
      </c>
      <c r="F51" s="9">
        <v>848.11</v>
      </c>
      <c r="G51" s="9"/>
      <c r="H51" s="9"/>
      <c r="I51" s="9"/>
    </row>
    <row r="52" spans="1:9" x14ac:dyDescent="0.25">
      <c r="A52" s="12"/>
      <c r="B52" s="25"/>
      <c r="C52" s="13">
        <v>31</v>
      </c>
      <c r="D52" s="13" t="s">
        <v>53</v>
      </c>
      <c r="E52" s="8"/>
      <c r="F52" s="9"/>
      <c r="G52" s="9"/>
      <c r="H52" s="9"/>
      <c r="I52" s="9"/>
    </row>
    <row r="53" spans="1:9" x14ac:dyDescent="0.25">
      <c r="A53" s="12"/>
      <c r="B53" s="25"/>
      <c r="C53" s="13">
        <v>41</v>
      </c>
      <c r="D53" s="13" t="s">
        <v>54</v>
      </c>
      <c r="E53" s="8"/>
      <c r="F53" s="9"/>
      <c r="G53" s="9"/>
      <c r="H53" s="9"/>
      <c r="I53" s="9"/>
    </row>
    <row r="54" spans="1:9" x14ac:dyDescent="0.25">
      <c r="A54" s="12"/>
      <c r="B54" s="25"/>
      <c r="C54" s="13">
        <v>42</v>
      </c>
      <c r="D54" s="13" t="s">
        <v>55</v>
      </c>
      <c r="E54" s="8"/>
      <c r="F54" s="9"/>
      <c r="G54" s="9"/>
      <c r="H54" s="9"/>
      <c r="I54" s="9"/>
    </row>
    <row r="55" spans="1:9" x14ac:dyDescent="0.25">
      <c r="A55" s="12"/>
      <c r="B55" s="25"/>
      <c r="C55" s="13">
        <v>51</v>
      </c>
      <c r="D55" s="13" t="s">
        <v>56</v>
      </c>
      <c r="E55" s="8"/>
      <c r="F55" s="9"/>
      <c r="G55" s="9"/>
      <c r="H55" s="9"/>
      <c r="I55" s="9"/>
    </row>
    <row r="56" spans="1:9" x14ac:dyDescent="0.25">
      <c r="A56" s="12"/>
      <c r="B56" s="25"/>
      <c r="C56" s="13">
        <v>61</v>
      </c>
      <c r="D56" s="13" t="s">
        <v>57</v>
      </c>
      <c r="E56" s="8"/>
      <c r="F56" s="9"/>
      <c r="G56" s="9"/>
      <c r="H56" s="9"/>
      <c r="I56" s="9"/>
    </row>
    <row r="57" spans="1:9" x14ac:dyDescent="0.25">
      <c r="A57" s="12"/>
      <c r="B57" s="25"/>
      <c r="C57" s="13">
        <v>71</v>
      </c>
      <c r="D57" s="13" t="s">
        <v>8</v>
      </c>
      <c r="E57" s="8"/>
      <c r="F57" s="9"/>
      <c r="G57" s="9"/>
      <c r="H57" s="9"/>
      <c r="I57" s="9"/>
    </row>
    <row r="58" spans="1:9" x14ac:dyDescent="0.25">
      <c r="A58" s="12"/>
      <c r="B58" s="25">
        <v>38</v>
      </c>
      <c r="C58" s="13"/>
      <c r="D58" s="25" t="s">
        <v>64</v>
      </c>
      <c r="E58" s="63">
        <v>227.46</v>
      </c>
      <c r="F58" s="65">
        <v>229.5</v>
      </c>
      <c r="G58" s="9"/>
      <c r="H58" s="9"/>
      <c r="I58" s="9"/>
    </row>
    <row r="59" spans="1:9" x14ac:dyDescent="0.25">
      <c r="A59" s="12"/>
      <c r="B59" s="25"/>
      <c r="C59" s="13">
        <v>11</v>
      </c>
      <c r="D59" s="13" t="s">
        <v>52</v>
      </c>
      <c r="E59" s="8"/>
      <c r="F59" s="9"/>
      <c r="G59" s="9"/>
      <c r="H59" s="9"/>
      <c r="I59" s="9"/>
    </row>
    <row r="60" spans="1:9" x14ac:dyDescent="0.25">
      <c r="A60" s="12"/>
      <c r="B60" s="25"/>
      <c r="C60" s="13">
        <v>31</v>
      </c>
      <c r="D60" s="13" t="s">
        <v>53</v>
      </c>
      <c r="E60" s="8"/>
      <c r="F60" s="9"/>
      <c r="G60" s="9"/>
      <c r="H60" s="9"/>
      <c r="I60" s="9"/>
    </row>
    <row r="61" spans="1:9" x14ac:dyDescent="0.25">
      <c r="A61" s="12"/>
      <c r="B61" s="25"/>
      <c r="C61" s="13">
        <v>41</v>
      </c>
      <c r="D61" s="13" t="s">
        <v>54</v>
      </c>
      <c r="E61" s="8"/>
      <c r="F61" s="9"/>
      <c r="G61" s="9"/>
      <c r="H61" s="9"/>
      <c r="I61" s="9"/>
    </row>
    <row r="62" spans="1:9" x14ac:dyDescent="0.25">
      <c r="A62" s="12"/>
      <c r="B62" s="25"/>
      <c r="C62" s="13">
        <v>42</v>
      </c>
      <c r="D62" s="13" t="s">
        <v>55</v>
      </c>
      <c r="E62" s="8"/>
      <c r="F62" s="9"/>
      <c r="G62" s="9"/>
      <c r="H62" s="9"/>
      <c r="I62" s="9"/>
    </row>
    <row r="63" spans="1:9" x14ac:dyDescent="0.25">
      <c r="A63" s="12"/>
      <c r="B63" s="25"/>
      <c r="C63" s="13">
        <v>51</v>
      </c>
      <c r="D63" s="13" t="s">
        <v>56</v>
      </c>
      <c r="E63" s="8">
        <v>227.46</v>
      </c>
      <c r="F63" s="9">
        <v>229.5</v>
      </c>
      <c r="G63" s="9"/>
      <c r="H63" s="9"/>
      <c r="I63" s="9"/>
    </row>
    <row r="64" spans="1:9" x14ac:dyDescent="0.25">
      <c r="A64" s="12"/>
      <c r="B64" s="25"/>
      <c r="C64" s="13">
        <v>61</v>
      </c>
      <c r="D64" s="13" t="s">
        <v>57</v>
      </c>
      <c r="E64" s="8"/>
      <c r="F64" s="9"/>
      <c r="G64" s="9"/>
      <c r="H64" s="9"/>
      <c r="I64" s="9"/>
    </row>
    <row r="65" spans="1:9" x14ac:dyDescent="0.25">
      <c r="A65" s="14"/>
      <c r="B65" s="15"/>
      <c r="C65" s="13">
        <v>71</v>
      </c>
      <c r="D65" s="12" t="s">
        <v>8</v>
      </c>
      <c r="E65" s="8"/>
      <c r="F65" s="65"/>
      <c r="G65" s="65"/>
      <c r="H65" s="65"/>
      <c r="I65" s="65"/>
    </row>
    <row r="66" spans="1:9" x14ac:dyDescent="0.25">
      <c r="A66" s="14">
        <v>4</v>
      </c>
      <c r="B66" s="15"/>
      <c r="C66" s="13"/>
      <c r="D66" s="25"/>
      <c r="E66" s="8"/>
      <c r="F66" s="65"/>
      <c r="G66" s="65"/>
      <c r="H66" s="65"/>
      <c r="I66" s="65"/>
    </row>
    <row r="67" spans="1:9" ht="25.5" x14ac:dyDescent="0.25">
      <c r="A67" s="16"/>
      <c r="B67" s="16">
        <v>42</v>
      </c>
      <c r="C67" s="16"/>
      <c r="D67" s="24" t="s">
        <v>24</v>
      </c>
      <c r="E67" s="63">
        <f>SUM(E71+E72+E75)</f>
        <v>598</v>
      </c>
      <c r="F67" s="9">
        <f>SUM(F68+F69+F70+F71+F72+F73+F74+F75)</f>
        <v>8727.7000000000007</v>
      </c>
      <c r="G67" s="9">
        <f>SUM(G68+G69+G70+G71+G72+G73+G74+G75)</f>
        <v>1700</v>
      </c>
      <c r="H67" s="9">
        <f>SUM(H68+H69+H70+H71+H72+H73+H74)</f>
        <v>1725.5</v>
      </c>
      <c r="I67" s="9">
        <f>SUM(I68+I69+I70+I71+I72+I73+I74+I75)</f>
        <v>1751.3899999999999</v>
      </c>
    </row>
    <row r="68" spans="1:9" x14ac:dyDescent="0.25">
      <c r="A68" s="16"/>
      <c r="B68" s="16"/>
      <c r="C68" s="16">
        <v>11</v>
      </c>
      <c r="D68" s="24" t="s">
        <v>52</v>
      </c>
      <c r="E68" s="8"/>
      <c r="F68" s="9">
        <v>7027.7</v>
      </c>
      <c r="G68" s="9"/>
      <c r="H68" s="9"/>
      <c r="I68" s="9"/>
    </row>
    <row r="69" spans="1:9" x14ac:dyDescent="0.25">
      <c r="A69" s="16"/>
      <c r="B69" s="16"/>
      <c r="C69" s="16">
        <v>31</v>
      </c>
      <c r="D69" s="24" t="s">
        <v>53</v>
      </c>
      <c r="E69" s="8"/>
      <c r="F69" s="9">
        <v>300</v>
      </c>
      <c r="G69" s="9">
        <v>300</v>
      </c>
      <c r="H69" s="9">
        <v>304.5</v>
      </c>
      <c r="I69" s="9">
        <v>309.07</v>
      </c>
    </row>
    <row r="70" spans="1:9" x14ac:dyDescent="0.25">
      <c r="A70" s="16"/>
      <c r="B70" s="16"/>
      <c r="C70" s="16">
        <v>41</v>
      </c>
      <c r="D70" s="24" t="s">
        <v>54</v>
      </c>
      <c r="E70" s="8"/>
      <c r="F70" s="9"/>
      <c r="G70" s="9"/>
      <c r="H70" s="9"/>
      <c r="I70" s="9"/>
    </row>
    <row r="71" spans="1:9" x14ac:dyDescent="0.25">
      <c r="A71" s="16"/>
      <c r="B71" s="16"/>
      <c r="C71" s="16">
        <v>42</v>
      </c>
      <c r="D71" s="24" t="s">
        <v>55</v>
      </c>
      <c r="E71" s="8"/>
      <c r="F71" s="9">
        <v>1100</v>
      </c>
      <c r="G71" s="9">
        <v>1100</v>
      </c>
      <c r="H71" s="9">
        <v>1116.5</v>
      </c>
      <c r="I71" s="9">
        <v>1133.25</v>
      </c>
    </row>
    <row r="72" spans="1:9" x14ac:dyDescent="0.25">
      <c r="A72" s="16"/>
      <c r="B72" s="16"/>
      <c r="C72" s="16">
        <v>51</v>
      </c>
      <c r="D72" s="24" t="s">
        <v>56</v>
      </c>
      <c r="E72" s="8">
        <v>598</v>
      </c>
      <c r="F72" s="9"/>
      <c r="G72" s="9"/>
      <c r="H72" s="9"/>
      <c r="I72" s="9"/>
    </row>
    <row r="73" spans="1:9" x14ac:dyDescent="0.25">
      <c r="A73" s="16"/>
      <c r="B73" s="16"/>
      <c r="C73" s="16">
        <v>61</v>
      </c>
      <c r="D73" s="24" t="s">
        <v>57</v>
      </c>
      <c r="E73" s="8"/>
      <c r="F73" s="9"/>
      <c r="G73" s="9"/>
      <c r="H73" s="9"/>
      <c r="I73" s="9"/>
    </row>
    <row r="74" spans="1:9" x14ac:dyDescent="0.25">
      <c r="A74" s="16"/>
      <c r="B74" s="16"/>
      <c r="C74" s="13">
        <v>71</v>
      </c>
      <c r="D74" s="13" t="s">
        <v>8</v>
      </c>
      <c r="E74" s="8"/>
      <c r="F74" s="9">
        <v>300</v>
      </c>
      <c r="G74" s="9">
        <v>300</v>
      </c>
      <c r="H74" s="9">
        <v>304.5</v>
      </c>
      <c r="I74" s="9">
        <v>309.07</v>
      </c>
    </row>
    <row r="75" spans="1:9" x14ac:dyDescent="0.25">
      <c r="A75" s="16"/>
      <c r="B75" s="16"/>
      <c r="C75" s="13" t="s">
        <v>61</v>
      </c>
      <c r="D75" s="13" t="s">
        <v>62</v>
      </c>
      <c r="E75" s="8"/>
      <c r="F75" s="9"/>
      <c r="G75" s="9"/>
      <c r="H75" s="9"/>
      <c r="I75" s="9"/>
    </row>
    <row r="76" spans="1:9" x14ac:dyDescent="0.25">
      <c r="A76" s="16"/>
      <c r="B76" s="16"/>
      <c r="C76" s="13"/>
      <c r="D76" s="62" t="s">
        <v>63</v>
      </c>
      <c r="E76" s="63">
        <v>1426542.22</v>
      </c>
      <c r="F76" s="64">
        <f>SUM(F24+F33+F42+F50+F58+F67)</f>
        <v>1973216.07</v>
      </c>
      <c r="G76" s="64">
        <f>SUM(G24+G33+G42+G65+G67)</f>
        <v>2028256.41</v>
      </c>
      <c r="H76" s="64">
        <f>SUM(H24+H33+H42+H67)</f>
        <v>2056852.3099999998</v>
      </c>
      <c r="I76" s="64">
        <f>SUM(I24+I33+I42+I65+I67)</f>
        <v>2085877.6199999999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workbookViewId="0">
      <selection activeCell="I119" sqref="I119"/>
    </sheetView>
  </sheetViews>
  <sheetFormatPr defaultRowHeight="15" x14ac:dyDescent="0.25"/>
  <cols>
    <col min="1" max="1" width="10.7109375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09" t="s">
        <v>96</v>
      </c>
      <c r="B1" s="109"/>
      <c r="C1" s="109"/>
      <c r="D1" s="109"/>
      <c r="E1" s="109"/>
      <c r="F1" s="109"/>
      <c r="G1" s="109"/>
      <c r="H1" s="109"/>
      <c r="I1" s="109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09" t="s">
        <v>13</v>
      </c>
      <c r="B3" s="111"/>
      <c r="C3" s="111"/>
      <c r="D3" s="111"/>
      <c r="E3" s="111"/>
      <c r="F3" s="111"/>
      <c r="G3" s="111"/>
      <c r="H3" s="111"/>
      <c r="I3" s="111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9" t="s">
        <v>15</v>
      </c>
      <c r="B5" s="150"/>
      <c r="C5" s="151"/>
      <c r="D5" s="17" t="s">
        <v>16</v>
      </c>
      <c r="E5" s="17" t="s">
        <v>92</v>
      </c>
      <c r="F5" s="18" t="s">
        <v>93</v>
      </c>
      <c r="G5" s="18" t="s">
        <v>94</v>
      </c>
      <c r="H5" s="18" t="s">
        <v>25</v>
      </c>
      <c r="I5" s="18" t="s">
        <v>95</v>
      </c>
    </row>
    <row r="6" spans="1:9" ht="15" customHeight="1" x14ac:dyDescent="0.25">
      <c r="A6" s="137">
        <v>2204</v>
      </c>
      <c r="B6" s="138"/>
      <c r="C6" s="139"/>
      <c r="D6" s="73" t="s">
        <v>65</v>
      </c>
      <c r="E6" s="8"/>
      <c r="F6" s="9"/>
      <c r="G6" s="9"/>
      <c r="H6" s="9"/>
      <c r="I6" s="9"/>
    </row>
    <row r="7" spans="1:9" ht="15" customHeight="1" x14ac:dyDescent="0.25">
      <c r="A7" s="137" t="s">
        <v>66</v>
      </c>
      <c r="B7" s="138"/>
      <c r="C7" s="139"/>
      <c r="D7" s="73" t="s">
        <v>67</v>
      </c>
      <c r="E7" s="84">
        <f>SUM(E9+E18)</f>
        <v>119087.91999999998</v>
      </c>
      <c r="F7" s="64">
        <v>121838.83</v>
      </c>
      <c r="G7" s="64">
        <v>121838.83</v>
      </c>
      <c r="H7" s="64">
        <v>121838.83</v>
      </c>
      <c r="I7" s="64">
        <v>121838.83</v>
      </c>
    </row>
    <row r="8" spans="1:9" ht="15" customHeight="1" x14ac:dyDescent="0.25">
      <c r="A8" s="146">
        <v>11</v>
      </c>
      <c r="B8" s="147"/>
      <c r="C8" s="148"/>
      <c r="D8" s="76" t="s">
        <v>52</v>
      </c>
      <c r="E8" s="8"/>
      <c r="F8" s="9"/>
      <c r="G8" s="9"/>
      <c r="H8" s="9"/>
      <c r="I8" s="9"/>
    </row>
    <row r="9" spans="1:9" x14ac:dyDescent="0.25">
      <c r="A9" s="134">
        <v>3</v>
      </c>
      <c r="B9" s="135"/>
      <c r="C9" s="136"/>
      <c r="D9" s="85" t="s">
        <v>68</v>
      </c>
      <c r="E9" s="84">
        <f>SUM(E11+E16)</f>
        <v>119087.91999999998</v>
      </c>
      <c r="F9" s="64">
        <f>SUM(F11+F16)</f>
        <v>121838.82999999999</v>
      </c>
      <c r="G9" s="64">
        <f>SUM(G11+G16)</f>
        <v>121839.19</v>
      </c>
      <c r="H9" s="64">
        <f>SUM(H11+H16)</f>
        <v>121839.19</v>
      </c>
      <c r="I9" s="64">
        <f>SUM(I11+I16)</f>
        <v>121839.19</v>
      </c>
    </row>
    <row r="10" spans="1:9" x14ac:dyDescent="0.25">
      <c r="A10" s="143">
        <v>31</v>
      </c>
      <c r="B10" s="144"/>
      <c r="C10" s="145"/>
      <c r="D10" s="85" t="s">
        <v>11</v>
      </c>
      <c r="E10" s="8"/>
      <c r="F10" s="64"/>
      <c r="G10" s="64"/>
      <c r="H10" s="64"/>
      <c r="I10" s="64"/>
    </row>
    <row r="11" spans="1:9" x14ac:dyDescent="0.25">
      <c r="A11" s="140">
        <v>32</v>
      </c>
      <c r="B11" s="141"/>
      <c r="C11" s="142"/>
      <c r="D11" s="73" t="s">
        <v>17</v>
      </c>
      <c r="E11" s="84">
        <f>SUM(E12+E13+E14+E15)</f>
        <v>119036.10999999999</v>
      </c>
      <c r="F11" s="64">
        <f>SUM(F12+F13+F14+F15)</f>
        <v>121759.18999999999</v>
      </c>
      <c r="G11" s="64">
        <f>SUM(G12+G13+G14+G15)</f>
        <v>121759.19</v>
      </c>
      <c r="H11" s="64">
        <f>SUM(H12+H13+H14+H15)</f>
        <v>121759.19</v>
      </c>
      <c r="I11" s="64">
        <f>SUM(I12+I13+I14+I15)</f>
        <v>121759.19</v>
      </c>
    </row>
    <row r="12" spans="1:9" ht="15" customHeight="1" x14ac:dyDescent="0.25">
      <c r="A12" s="69">
        <v>321</v>
      </c>
      <c r="B12" s="70"/>
      <c r="C12" s="71"/>
      <c r="D12" s="68" t="s">
        <v>69</v>
      </c>
      <c r="E12" s="8">
        <v>39286.6</v>
      </c>
      <c r="F12" s="9">
        <v>35520</v>
      </c>
      <c r="G12" s="9">
        <v>36047.72</v>
      </c>
      <c r="H12" s="9">
        <v>36047.72</v>
      </c>
      <c r="I12" s="9">
        <v>36047.72</v>
      </c>
    </row>
    <row r="13" spans="1:9" ht="14.25" customHeight="1" x14ac:dyDescent="0.25">
      <c r="A13" s="69">
        <v>322</v>
      </c>
      <c r="B13" s="70"/>
      <c r="C13" s="71"/>
      <c r="D13" s="68" t="s">
        <v>70</v>
      </c>
      <c r="E13" s="8">
        <v>52854.57</v>
      </c>
      <c r="F13" s="9">
        <v>55643.9</v>
      </c>
      <c r="G13" s="9">
        <v>55138.66</v>
      </c>
      <c r="H13" s="9">
        <v>55138.66</v>
      </c>
      <c r="I13" s="9">
        <v>55138.66</v>
      </c>
    </row>
    <row r="14" spans="1:9" ht="15" customHeight="1" x14ac:dyDescent="0.25">
      <c r="A14" s="69">
        <v>323</v>
      </c>
      <c r="B14" s="70"/>
      <c r="C14" s="71"/>
      <c r="D14" s="68" t="s">
        <v>71</v>
      </c>
      <c r="E14" s="8">
        <v>25162.82</v>
      </c>
      <c r="F14" s="9">
        <v>28755.48</v>
      </c>
      <c r="G14" s="9">
        <v>28733</v>
      </c>
      <c r="H14" s="9">
        <v>28733</v>
      </c>
      <c r="I14" s="9">
        <v>28733</v>
      </c>
    </row>
    <row r="15" spans="1:9" x14ac:dyDescent="0.25">
      <c r="A15" s="69">
        <v>329</v>
      </c>
      <c r="B15" s="70"/>
      <c r="C15" s="71"/>
      <c r="D15" s="68" t="s">
        <v>72</v>
      </c>
      <c r="E15" s="8">
        <v>1732.12</v>
      </c>
      <c r="F15" s="9">
        <v>1839.81</v>
      </c>
      <c r="G15" s="9">
        <v>1839.81</v>
      </c>
      <c r="H15" s="9">
        <v>1839.81</v>
      </c>
      <c r="I15" s="9">
        <v>1839.81</v>
      </c>
    </row>
    <row r="16" spans="1:9" x14ac:dyDescent="0.25">
      <c r="A16" s="69">
        <v>34</v>
      </c>
      <c r="B16" s="70"/>
      <c r="C16" s="71"/>
      <c r="D16" s="68" t="s">
        <v>60</v>
      </c>
      <c r="E16" s="84">
        <v>51.81</v>
      </c>
      <c r="F16" s="65">
        <v>79.64</v>
      </c>
      <c r="G16" s="64">
        <v>80</v>
      </c>
      <c r="H16" s="64">
        <v>80</v>
      </c>
      <c r="I16" s="64">
        <v>80</v>
      </c>
    </row>
    <row r="17" spans="1:9" ht="15" customHeight="1" x14ac:dyDescent="0.25">
      <c r="A17" s="69">
        <v>343</v>
      </c>
      <c r="B17" s="70"/>
      <c r="C17" s="71"/>
      <c r="D17" s="68" t="s">
        <v>73</v>
      </c>
      <c r="E17" s="8">
        <v>51.81</v>
      </c>
      <c r="F17" s="9">
        <v>79.64</v>
      </c>
      <c r="G17" s="9">
        <v>80</v>
      </c>
      <c r="H17" s="9">
        <v>80</v>
      </c>
      <c r="I17" s="9">
        <v>80</v>
      </c>
    </row>
    <row r="18" spans="1:9" x14ac:dyDescent="0.25">
      <c r="A18" s="69">
        <v>37</v>
      </c>
      <c r="B18" s="70"/>
      <c r="C18" s="71"/>
      <c r="D18" s="68"/>
      <c r="E18" s="84"/>
      <c r="F18" s="9"/>
      <c r="G18" s="9"/>
      <c r="H18" s="9"/>
      <c r="I18" s="10"/>
    </row>
    <row r="19" spans="1:9" x14ac:dyDescent="0.25">
      <c r="A19" s="69">
        <v>372</v>
      </c>
      <c r="B19" s="70"/>
      <c r="C19" s="71"/>
      <c r="D19" s="68"/>
      <c r="E19" s="8"/>
      <c r="F19" s="9"/>
      <c r="G19" s="9"/>
      <c r="H19" s="9"/>
      <c r="I19" s="10"/>
    </row>
    <row r="20" spans="1:9" ht="25.5" x14ac:dyDescent="0.25">
      <c r="A20" s="87">
        <v>4</v>
      </c>
      <c r="B20" s="88"/>
      <c r="C20" s="89"/>
      <c r="D20" s="85" t="s">
        <v>12</v>
      </c>
      <c r="E20" s="84"/>
      <c r="F20" s="9"/>
      <c r="G20" s="9"/>
      <c r="H20" s="9"/>
      <c r="I20" s="10"/>
    </row>
    <row r="21" spans="1:9" ht="38.25" x14ac:dyDescent="0.25">
      <c r="A21" s="87">
        <v>42</v>
      </c>
      <c r="B21" s="88"/>
      <c r="C21" s="89"/>
      <c r="D21" s="85" t="s">
        <v>24</v>
      </c>
      <c r="E21" s="84"/>
      <c r="F21" s="9"/>
      <c r="G21" s="9"/>
      <c r="H21" s="9"/>
      <c r="I21" s="10"/>
    </row>
    <row r="22" spans="1:9" x14ac:dyDescent="0.25">
      <c r="A22" s="69">
        <v>422</v>
      </c>
      <c r="B22" s="70"/>
      <c r="C22" s="71"/>
      <c r="D22" s="68" t="s">
        <v>74</v>
      </c>
      <c r="E22" s="8"/>
      <c r="F22" s="9"/>
      <c r="G22" s="9"/>
      <c r="H22" s="9"/>
      <c r="I22" s="10"/>
    </row>
    <row r="23" spans="1:9" ht="25.5" x14ac:dyDescent="0.25">
      <c r="A23" s="105" t="s">
        <v>97</v>
      </c>
      <c r="B23" s="70"/>
      <c r="C23" s="71"/>
      <c r="D23" s="102" t="s">
        <v>98</v>
      </c>
      <c r="E23" s="63">
        <v>8446.7000000000007</v>
      </c>
      <c r="F23" s="64">
        <f>SUM(F24+F26)</f>
        <v>10258.700000000001</v>
      </c>
      <c r="G23" s="9"/>
      <c r="H23" s="9"/>
      <c r="I23" s="10"/>
    </row>
    <row r="24" spans="1:9" x14ac:dyDescent="0.25">
      <c r="A24" s="104">
        <v>32</v>
      </c>
      <c r="B24" s="70"/>
      <c r="C24" s="71"/>
      <c r="D24" s="103" t="s">
        <v>17</v>
      </c>
      <c r="E24" s="63">
        <v>8446.7000000000007</v>
      </c>
      <c r="F24" s="64">
        <v>3231</v>
      </c>
      <c r="G24" s="9"/>
      <c r="H24" s="9"/>
      <c r="I24" s="10"/>
    </row>
    <row r="25" spans="1:9" x14ac:dyDescent="0.25">
      <c r="A25" s="69">
        <v>323</v>
      </c>
      <c r="B25" s="70"/>
      <c r="C25" s="71"/>
      <c r="D25" s="99" t="s">
        <v>71</v>
      </c>
      <c r="E25" s="8">
        <v>8446.7000000000007</v>
      </c>
      <c r="F25" s="9">
        <v>3231</v>
      </c>
      <c r="G25" s="9"/>
      <c r="H25" s="9"/>
      <c r="I25" s="10"/>
    </row>
    <row r="26" spans="1:9" ht="38.25" x14ac:dyDescent="0.25">
      <c r="A26" s="69">
        <v>42</v>
      </c>
      <c r="B26" s="106"/>
      <c r="C26" s="71"/>
      <c r="D26" s="102" t="s">
        <v>24</v>
      </c>
      <c r="E26" s="8"/>
      <c r="F26" s="64">
        <v>7027.7</v>
      </c>
      <c r="G26" s="9"/>
      <c r="H26" s="9"/>
      <c r="I26" s="10"/>
    </row>
    <row r="27" spans="1:9" x14ac:dyDescent="0.25">
      <c r="A27" s="69">
        <v>422</v>
      </c>
      <c r="B27" s="70"/>
      <c r="C27" s="71"/>
      <c r="D27" s="99" t="s">
        <v>74</v>
      </c>
      <c r="E27" s="8"/>
      <c r="F27" s="9">
        <v>7027.7</v>
      </c>
      <c r="G27" s="9"/>
      <c r="H27" s="9"/>
      <c r="I27" s="10"/>
    </row>
    <row r="28" spans="1:9" x14ac:dyDescent="0.25">
      <c r="A28" s="137" t="s">
        <v>75</v>
      </c>
      <c r="B28" s="138"/>
      <c r="C28" s="139"/>
      <c r="D28" s="73" t="s">
        <v>76</v>
      </c>
      <c r="E28" s="63">
        <v>1266289.97</v>
      </c>
      <c r="F28" s="64">
        <v>1812814.78</v>
      </c>
      <c r="G28" s="64">
        <v>1881363</v>
      </c>
      <c r="H28" s="64">
        <v>1909583.45</v>
      </c>
      <c r="I28" s="64">
        <v>1938227.19</v>
      </c>
    </row>
    <row r="29" spans="1:9" x14ac:dyDescent="0.25">
      <c r="A29" s="137">
        <v>51036</v>
      </c>
      <c r="B29" s="138"/>
      <c r="C29" s="139"/>
      <c r="D29" s="73" t="s">
        <v>77</v>
      </c>
      <c r="E29" s="84"/>
      <c r="F29" s="65"/>
      <c r="G29" s="65"/>
      <c r="H29" s="65"/>
      <c r="I29" s="65"/>
    </row>
    <row r="30" spans="1:9" x14ac:dyDescent="0.25">
      <c r="A30" s="134">
        <v>3</v>
      </c>
      <c r="B30" s="135"/>
      <c r="C30" s="136"/>
      <c r="D30" s="85" t="s">
        <v>68</v>
      </c>
      <c r="E30" s="84">
        <f>SUM(E31+E35)</f>
        <v>1266289.97</v>
      </c>
      <c r="F30" s="64">
        <f>SUM(F31+F35)</f>
        <v>1812814.78</v>
      </c>
      <c r="G30" s="64">
        <f>SUM(G31+G35)</f>
        <v>1881363</v>
      </c>
      <c r="H30" s="64">
        <f>SUM(H31+H35)</f>
        <v>1909583.45</v>
      </c>
      <c r="I30" s="64">
        <f>SUM(I31+I35)</f>
        <v>1938227.19</v>
      </c>
    </row>
    <row r="31" spans="1:9" x14ac:dyDescent="0.25">
      <c r="A31" s="134">
        <v>31</v>
      </c>
      <c r="B31" s="135"/>
      <c r="C31" s="136"/>
      <c r="D31" s="85" t="s">
        <v>11</v>
      </c>
      <c r="E31" s="84">
        <f>SUM(E32+E33+E34)</f>
        <v>1263303.6499999999</v>
      </c>
      <c r="F31" s="65">
        <f>SUM(F32+F33+F34)</f>
        <v>1808451.78</v>
      </c>
      <c r="G31" s="65">
        <f>SUM(G32+G33+G34)</f>
        <v>1877000</v>
      </c>
      <c r="H31" s="65">
        <f>SUM(H32+H33+H34)</f>
        <v>1905155</v>
      </c>
      <c r="I31" s="65">
        <f>SUM(I32+I33+I34)</f>
        <v>1933732.3199999998</v>
      </c>
    </row>
    <row r="32" spans="1:9" x14ac:dyDescent="0.25">
      <c r="A32" s="66">
        <v>311</v>
      </c>
      <c r="B32" s="67"/>
      <c r="C32" s="68"/>
      <c r="D32" s="68" t="s">
        <v>78</v>
      </c>
      <c r="E32" s="8">
        <v>1043047.92</v>
      </c>
      <c r="F32" s="9">
        <v>1458951.78</v>
      </c>
      <c r="G32" s="9">
        <v>1512500</v>
      </c>
      <c r="H32" s="9">
        <v>1535187.5</v>
      </c>
      <c r="I32" s="9">
        <v>1558215.31</v>
      </c>
    </row>
    <row r="33" spans="1:9" x14ac:dyDescent="0.25">
      <c r="A33" s="66">
        <v>312</v>
      </c>
      <c r="B33" s="67"/>
      <c r="C33" s="68"/>
      <c r="D33" s="68" t="s">
        <v>79</v>
      </c>
      <c r="E33" s="8">
        <v>47884.800000000003</v>
      </c>
      <c r="F33" s="9">
        <v>49500</v>
      </c>
      <c r="G33" s="9">
        <v>49500</v>
      </c>
      <c r="H33" s="9">
        <v>50242.5</v>
      </c>
      <c r="I33" s="9">
        <v>50996.14</v>
      </c>
    </row>
    <row r="34" spans="1:9" x14ac:dyDescent="0.25">
      <c r="A34" s="66">
        <v>313</v>
      </c>
      <c r="B34" s="67"/>
      <c r="C34" s="68"/>
      <c r="D34" s="68" t="s">
        <v>80</v>
      </c>
      <c r="E34" s="8">
        <v>172370.93</v>
      </c>
      <c r="F34" s="9">
        <v>300000</v>
      </c>
      <c r="G34" s="9">
        <v>315000</v>
      </c>
      <c r="H34" s="9">
        <v>319725</v>
      </c>
      <c r="I34" s="9">
        <v>324520.87</v>
      </c>
    </row>
    <row r="35" spans="1:9" x14ac:dyDescent="0.25">
      <c r="A35" s="143">
        <v>32</v>
      </c>
      <c r="B35" s="144"/>
      <c r="C35" s="145"/>
      <c r="D35" s="85" t="s">
        <v>17</v>
      </c>
      <c r="E35" s="63">
        <v>2986.32</v>
      </c>
      <c r="F35" s="65">
        <f>SUM(F36+F37)</f>
        <v>4363</v>
      </c>
      <c r="G35" s="65">
        <f>SUM(G36+G37)</f>
        <v>4363</v>
      </c>
      <c r="H35" s="65">
        <f>SUM(H36+H37)</f>
        <v>4428.45</v>
      </c>
      <c r="I35" s="65">
        <f>SUM(I36+I37)</f>
        <v>4494.87</v>
      </c>
    </row>
    <row r="36" spans="1:9" x14ac:dyDescent="0.25">
      <c r="A36" s="69">
        <v>323</v>
      </c>
      <c r="B36" s="70"/>
      <c r="C36" s="71"/>
      <c r="D36" s="68" t="s">
        <v>81</v>
      </c>
      <c r="E36" s="8"/>
      <c r="F36" s="9">
        <v>663</v>
      </c>
      <c r="G36" s="9">
        <v>663</v>
      </c>
      <c r="H36" s="9">
        <v>672.95</v>
      </c>
      <c r="I36" s="9">
        <v>683.04</v>
      </c>
    </row>
    <row r="37" spans="1:9" x14ac:dyDescent="0.25">
      <c r="A37" s="146">
        <v>329</v>
      </c>
      <c r="B37" s="147"/>
      <c r="C37" s="148"/>
      <c r="D37" s="90" t="s">
        <v>82</v>
      </c>
      <c r="E37" s="8">
        <v>2986.32</v>
      </c>
      <c r="F37" s="9">
        <v>3700</v>
      </c>
      <c r="G37" s="9">
        <v>3700</v>
      </c>
      <c r="H37" s="9">
        <v>3755.5</v>
      </c>
      <c r="I37" s="9">
        <v>3811.83</v>
      </c>
    </row>
    <row r="38" spans="1:9" ht="25.5" x14ac:dyDescent="0.25">
      <c r="A38" s="87">
        <v>4</v>
      </c>
      <c r="B38" s="88"/>
      <c r="C38" s="89"/>
      <c r="D38" s="85" t="s">
        <v>12</v>
      </c>
      <c r="E38" s="84"/>
      <c r="F38" s="9"/>
      <c r="G38" s="9"/>
      <c r="H38" s="9"/>
      <c r="I38" s="10"/>
    </row>
    <row r="39" spans="1:9" ht="38.25" x14ac:dyDescent="0.25">
      <c r="A39" s="87">
        <v>42</v>
      </c>
      <c r="B39" s="88"/>
      <c r="C39" s="89"/>
      <c r="D39" s="85" t="s">
        <v>24</v>
      </c>
      <c r="E39" s="84"/>
      <c r="F39" s="9"/>
      <c r="G39" s="9"/>
      <c r="H39" s="9"/>
      <c r="I39" s="10"/>
    </row>
    <row r="40" spans="1:9" x14ac:dyDescent="0.25">
      <c r="A40" s="69">
        <v>422</v>
      </c>
      <c r="B40" s="70"/>
      <c r="C40" s="71"/>
      <c r="D40" s="82" t="s">
        <v>74</v>
      </c>
      <c r="E40" s="8"/>
      <c r="F40" s="9"/>
      <c r="G40" s="9"/>
      <c r="H40" s="9"/>
      <c r="I40" s="10"/>
    </row>
    <row r="41" spans="1:9" x14ac:dyDescent="0.25">
      <c r="A41" s="105" t="s">
        <v>99</v>
      </c>
      <c r="B41" s="70"/>
      <c r="C41" s="71"/>
      <c r="D41" s="102" t="s">
        <v>100</v>
      </c>
      <c r="E41" s="84">
        <v>1082.5999999999999</v>
      </c>
      <c r="F41" s="64">
        <v>700</v>
      </c>
      <c r="G41" s="9"/>
      <c r="H41" s="9"/>
      <c r="I41" s="10"/>
    </row>
    <row r="42" spans="1:9" x14ac:dyDescent="0.25">
      <c r="A42" s="104">
        <v>32</v>
      </c>
      <c r="B42" s="70"/>
      <c r="C42" s="71"/>
      <c r="D42" s="103" t="s">
        <v>17</v>
      </c>
      <c r="E42" s="63">
        <f>SUM(E43+E44+E45+E46)</f>
        <v>1082.6000000000001</v>
      </c>
      <c r="F42" s="65">
        <v>700</v>
      </c>
      <c r="G42" s="9"/>
      <c r="H42" s="9"/>
      <c r="I42" s="10"/>
    </row>
    <row r="43" spans="1:9" x14ac:dyDescent="0.25">
      <c r="A43" s="69">
        <v>321</v>
      </c>
      <c r="B43" s="70"/>
      <c r="C43" s="71"/>
      <c r="D43" s="99" t="s">
        <v>69</v>
      </c>
      <c r="E43" s="8">
        <v>127.58</v>
      </c>
      <c r="F43" s="9"/>
      <c r="G43" s="9"/>
      <c r="H43" s="9"/>
      <c r="I43" s="10"/>
    </row>
    <row r="44" spans="1:9" x14ac:dyDescent="0.25">
      <c r="A44" s="69">
        <v>322</v>
      </c>
      <c r="B44" s="70"/>
      <c r="C44" s="71"/>
      <c r="D44" s="99" t="s">
        <v>70</v>
      </c>
      <c r="E44" s="8">
        <v>462.22</v>
      </c>
      <c r="F44" s="9">
        <v>400</v>
      </c>
      <c r="G44" s="9"/>
      <c r="H44" s="9"/>
      <c r="I44" s="10"/>
    </row>
    <row r="45" spans="1:9" x14ac:dyDescent="0.25">
      <c r="A45" s="69">
        <v>323</v>
      </c>
      <c r="B45" s="70"/>
      <c r="C45" s="71"/>
      <c r="D45" s="99" t="s">
        <v>71</v>
      </c>
      <c r="E45" s="8">
        <v>227.8</v>
      </c>
      <c r="F45" s="9"/>
      <c r="G45" s="9"/>
      <c r="H45" s="9"/>
      <c r="I45" s="10"/>
    </row>
    <row r="46" spans="1:9" x14ac:dyDescent="0.25">
      <c r="A46" s="69">
        <v>329</v>
      </c>
      <c r="B46" s="70"/>
      <c r="C46" s="71"/>
      <c r="D46" s="99" t="s">
        <v>72</v>
      </c>
      <c r="E46" s="8">
        <v>265</v>
      </c>
      <c r="F46" s="9">
        <v>300</v>
      </c>
      <c r="G46" s="9"/>
      <c r="H46" s="9"/>
      <c r="I46" s="10"/>
    </row>
    <row r="47" spans="1:9" ht="25.5" x14ac:dyDescent="0.25">
      <c r="A47" s="137" t="s">
        <v>83</v>
      </c>
      <c r="B47" s="138"/>
      <c r="C47" s="139"/>
      <c r="D47" s="73" t="s">
        <v>84</v>
      </c>
      <c r="E47" s="63">
        <v>25370.92</v>
      </c>
      <c r="F47" s="65">
        <v>19786.71</v>
      </c>
      <c r="G47" s="65">
        <v>19836.71</v>
      </c>
      <c r="H47" s="65">
        <v>20134.259999999998</v>
      </c>
      <c r="I47" s="65">
        <v>20436.310000000001</v>
      </c>
    </row>
    <row r="48" spans="1:9" x14ac:dyDescent="0.25">
      <c r="A48" s="91">
        <v>31</v>
      </c>
      <c r="B48" s="75"/>
      <c r="C48" s="76"/>
      <c r="D48" s="92" t="s">
        <v>53</v>
      </c>
      <c r="E48" s="84">
        <v>2239</v>
      </c>
      <c r="F48" s="65">
        <f>SUM(F49+F57)</f>
        <v>4500</v>
      </c>
      <c r="G48" s="65">
        <f>SUM(G49+G57)</f>
        <v>6500</v>
      </c>
      <c r="H48" s="65">
        <f>SUM(H49+H57)</f>
        <v>6500.5</v>
      </c>
      <c r="I48" s="65">
        <f>SUM(I49+I57)</f>
        <v>6603.3499999999995</v>
      </c>
    </row>
    <row r="49" spans="1:9" x14ac:dyDescent="0.25">
      <c r="A49" s="91">
        <v>3</v>
      </c>
      <c r="B49" s="75"/>
      <c r="C49" s="76"/>
      <c r="D49" s="92" t="s">
        <v>68</v>
      </c>
      <c r="E49" s="84">
        <f>SUM(E50+E52)</f>
        <v>5072.58</v>
      </c>
      <c r="F49" s="65">
        <f>SUM(F50+F52)</f>
        <v>4200</v>
      </c>
      <c r="G49" s="65">
        <f>SUM(G50+G52)</f>
        <v>6200</v>
      </c>
      <c r="H49" s="65">
        <f>SUM(H50+H52)</f>
        <v>6196</v>
      </c>
      <c r="I49" s="65">
        <f>SUM(I50+I52)</f>
        <v>6294.28</v>
      </c>
    </row>
    <row r="50" spans="1:9" x14ac:dyDescent="0.25">
      <c r="A50" s="91">
        <v>31</v>
      </c>
      <c r="B50" s="75"/>
      <c r="C50" s="76"/>
      <c r="D50" s="92" t="s">
        <v>11</v>
      </c>
      <c r="E50" s="63">
        <v>832.7</v>
      </c>
      <c r="F50" s="65">
        <v>500</v>
      </c>
      <c r="G50" s="65">
        <v>600</v>
      </c>
      <c r="H50" s="65">
        <v>512</v>
      </c>
      <c r="I50" s="65">
        <v>525</v>
      </c>
    </row>
    <row r="51" spans="1:9" x14ac:dyDescent="0.25">
      <c r="A51" s="74">
        <v>312</v>
      </c>
      <c r="B51" s="75"/>
      <c r="C51" s="76"/>
      <c r="D51" s="90" t="s">
        <v>79</v>
      </c>
      <c r="E51" s="8">
        <v>832.7</v>
      </c>
      <c r="F51" s="9">
        <v>500</v>
      </c>
      <c r="G51" s="9">
        <v>600</v>
      </c>
      <c r="H51" s="9">
        <v>609</v>
      </c>
      <c r="I51" s="9">
        <v>618.14</v>
      </c>
    </row>
    <row r="52" spans="1:9" x14ac:dyDescent="0.25">
      <c r="A52" s="91">
        <v>32</v>
      </c>
      <c r="B52" s="75"/>
      <c r="C52" s="76"/>
      <c r="D52" s="92" t="s">
        <v>17</v>
      </c>
      <c r="E52" s="84">
        <f>SUM(E53+E54+E55)</f>
        <v>4239.88</v>
      </c>
      <c r="F52" s="65">
        <f>SUM(F53+F54+F55+F56)</f>
        <v>3700</v>
      </c>
      <c r="G52" s="65">
        <f>SUM(G53+G54+G55+G56)</f>
        <v>5600</v>
      </c>
      <c r="H52" s="65">
        <f>SUM(H53+H54+H55+H56)</f>
        <v>5684</v>
      </c>
      <c r="I52" s="65">
        <f>SUM(I53+I54+I55+I56)</f>
        <v>5769.28</v>
      </c>
    </row>
    <row r="53" spans="1:9" x14ac:dyDescent="0.25">
      <c r="A53" s="80">
        <v>321</v>
      </c>
      <c r="B53" s="78"/>
      <c r="C53" s="79"/>
      <c r="D53" s="90" t="s">
        <v>91</v>
      </c>
      <c r="E53" s="8">
        <v>4089.24</v>
      </c>
      <c r="F53" s="9">
        <v>1000</v>
      </c>
      <c r="G53" s="9">
        <v>3000</v>
      </c>
      <c r="H53" s="9">
        <v>3045</v>
      </c>
      <c r="I53" s="9">
        <v>3090.68</v>
      </c>
    </row>
    <row r="54" spans="1:9" x14ac:dyDescent="0.25">
      <c r="A54" s="74">
        <v>322</v>
      </c>
      <c r="B54" s="75"/>
      <c r="C54" s="76"/>
      <c r="D54" s="90" t="s">
        <v>70</v>
      </c>
      <c r="E54" s="8">
        <v>1.33</v>
      </c>
      <c r="F54" s="9">
        <v>1000</v>
      </c>
      <c r="G54" s="9">
        <v>600</v>
      </c>
      <c r="H54" s="9">
        <v>609</v>
      </c>
      <c r="I54" s="9">
        <v>618.14</v>
      </c>
    </row>
    <row r="55" spans="1:9" x14ac:dyDescent="0.25">
      <c r="A55" s="74">
        <v>323</v>
      </c>
      <c r="B55" s="75"/>
      <c r="C55" s="76"/>
      <c r="D55" s="90" t="s">
        <v>71</v>
      </c>
      <c r="E55" s="8">
        <v>149.31</v>
      </c>
      <c r="F55" s="9">
        <v>300</v>
      </c>
      <c r="G55" s="9">
        <v>300</v>
      </c>
      <c r="H55" s="9">
        <v>304.5</v>
      </c>
      <c r="I55" s="9">
        <v>309.07</v>
      </c>
    </row>
    <row r="56" spans="1:9" ht="25.5" x14ac:dyDescent="0.25">
      <c r="A56" s="74">
        <v>329</v>
      </c>
      <c r="B56" s="75"/>
      <c r="C56" s="76"/>
      <c r="D56" s="90" t="s">
        <v>85</v>
      </c>
      <c r="E56" s="8">
        <v>1483.47</v>
      </c>
      <c r="F56" s="9">
        <v>1400</v>
      </c>
      <c r="G56" s="9">
        <v>1700</v>
      </c>
      <c r="H56" s="9">
        <v>1725.5</v>
      </c>
      <c r="I56" s="9">
        <v>1751.39</v>
      </c>
    </row>
    <row r="57" spans="1:9" ht="25.5" x14ac:dyDescent="0.25">
      <c r="A57" s="137">
        <v>4</v>
      </c>
      <c r="B57" s="138"/>
      <c r="C57" s="139"/>
      <c r="D57" s="73" t="s">
        <v>12</v>
      </c>
      <c r="E57" s="8"/>
      <c r="F57" s="65">
        <v>300</v>
      </c>
      <c r="G57" s="65">
        <v>300</v>
      </c>
      <c r="H57" s="65">
        <v>304.5</v>
      </c>
      <c r="I57" s="65">
        <v>309.07</v>
      </c>
    </row>
    <row r="58" spans="1:9" ht="38.25" x14ac:dyDescent="0.25">
      <c r="A58" s="140">
        <v>42</v>
      </c>
      <c r="B58" s="141"/>
      <c r="C58" s="142"/>
      <c r="D58" s="73" t="s">
        <v>24</v>
      </c>
      <c r="E58" s="8"/>
      <c r="F58" s="65">
        <v>300</v>
      </c>
      <c r="G58" s="65">
        <v>300</v>
      </c>
      <c r="H58" s="65">
        <v>304.5</v>
      </c>
      <c r="I58" s="65">
        <v>309.07</v>
      </c>
    </row>
    <row r="59" spans="1:9" x14ac:dyDescent="0.25">
      <c r="A59" s="74">
        <v>422</v>
      </c>
      <c r="B59" s="75"/>
      <c r="C59" s="76"/>
      <c r="D59" s="90" t="s">
        <v>86</v>
      </c>
      <c r="E59" s="8"/>
      <c r="F59" s="9">
        <v>300</v>
      </c>
      <c r="G59" s="9">
        <v>300</v>
      </c>
      <c r="H59" s="9">
        <v>304.5</v>
      </c>
      <c r="I59" s="9">
        <v>309.07</v>
      </c>
    </row>
    <row r="60" spans="1:9" x14ac:dyDescent="0.25">
      <c r="A60" s="91">
        <v>51</v>
      </c>
      <c r="B60" s="75"/>
      <c r="C60" s="76"/>
      <c r="D60" s="93" t="s">
        <v>56</v>
      </c>
      <c r="E60" s="84">
        <f>SUM(E61+E70)</f>
        <v>17938.560000000001</v>
      </c>
      <c r="F60" s="65">
        <v>4250</v>
      </c>
      <c r="G60" s="65">
        <v>2250</v>
      </c>
      <c r="H60" s="65">
        <v>2284</v>
      </c>
      <c r="I60" s="65">
        <v>2318</v>
      </c>
    </row>
    <row r="61" spans="1:9" x14ac:dyDescent="0.25">
      <c r="A61" s="91">
        <v>3</v>
      </c>
      <c r="B61" s="75"/>
      <c r="C61" s="76"/>
      <c r="D61" s="92" t="s">
        <v>68</v>
      </c>
      <c r="E61" s="84">
        <f>SUM(E62+E66)</f>
        <v>17340.560000000001</v>
      </c>
      <c r="F61" s="65">
        <f>SUM(F62+F66)</f>
        <v>4250</v>
      </c>
      <c r="G61" s="65">
        <f>SUM(G62+G66)</f>
        <v>2250</v>
      </c>
      <c r="H61" s="65">
        <f>SUM(H62+H66)</f>
        <v>2283.75</v>
      </c>
      <c r="I61" s="65">
        <f>SUM(I62+I66)</f>
        <v>2318.0250000000001</v>
      </c>
    </row>
    <row r="62" spans="1:9" x14ac:dyDescent="0.25">
      <c r="A62" s="91">
        <v>31</v>
      </c>
      <c r="B62" s="75"/>
      <c r="C62" s="76"/>
      <c r="D62" s="92" t="s">
        <v>11</v>
      </c>
      <c r="E62" s="84">
        <f>SUM(E63+E64)</f>
        <v>17340.560000000001</v>
      </c>
      <c r="F62" s="65">
        <f>SUM(F63+F64+F65)</f>
        <v>4000</v>
      </c>
      <c r="G62" s="65">
        <f>SUM(G63+G64+G65)</f>
        <v>2000</v>
      </c>
      <c r="H62" s="65">
        <f>SUM(H64+H65)</f>
        <v>2030</v>
      </c>
      <c r="I62" s="65">
        <f>SUM(I64+I65)</f>
        <v>2060.46</v>
      </c>
    </row>
    <row r="63" spans="1:9" x14ac:dyDescent="0.25">
      <c r="A63" s="74">
        <v>311</v>
      </c>
      <c r="B63" s="75"/>
      <c r="C63" s="76"/>
      <c r="D63" s="90" t="s">
        <v>78</v>
      </c>
      <c r="E63" s="8">
        <v>17340.560000000001</v>
      </c>
      <c r="F63" s="9"/>
      <c r="G63" s="9"/>
      <c r="H63" s="9"/>
      <c r="I63" s="9"/>
    </row>
    <row r="64" spans="1:9" x14ac:dyDescent="0.25">
      <c r="A64" s="74">
        <v>312</v>
      </c>
      <c r="B64" s="75"/>
      <c r="C64" s="76"/>
      <c r="D64" s="90" t="s">
        <v>79</v>
      </c>
      <c r="E64" s="8"/>
      <c r="F64" s="9">
        <v>2000</v>
      </c>
      <c r="G64" s="9">
        <v>1000</v>
      </c>
      <c r="H64" s="9">
        <v>1015</v>
      </c>
      <c r="I64" s="9">
        <v>1030.23</v>
      </c>
    </row>
    <row r="65" spans="1:9" x14ac:dyDescent="0.25">
      <c r="A65" s="74">
        <v>313</v>
      </c>
      <c r="B65" s="75"/>
      <c r="C65" s="76"/>
      <c r="D65" s="90" t="s">
        <v>87</v>
      </c>
      <c r="E65" s="8"/>
      <c r="F65" s="9">
        <v>2000</v>
      </c>
      <c r="G65" s="9">
        <v>1000</v>
      </c>
      <c r="H65" s="9">
        <v>1015</v>
      </c>
      <c r="I65" s="9">
        <v>1030.23</v>
      </c>
    </row>
    <row r="66" spans="1:9" x14ac:dyDescent="0.25">
      <c r="A66" s="91">
        <v>32</v>
      </c>
      <c r="B66" s="75"/>
      <c r="C66" s="76"/>
      <c r="D66" s="92" t="s">
        <v>17</v>
      </c>
      <c r="E66" s="84"/>
      <c r="F66" s="65">
        <f>SUM(F67+F69)</f>
        <v>250</v>
      </c>
      <c r="G66" s="65">
        <f>SUM(G67+G69)</f>
        <v>250</v>
      </c>
      <c r="H66" s="65">
        <f>SUM(H67+H69)</f>
        <v>253.75</v>
      </c>
      <c r="I66" s="65">
        <f>SUM(I67+I69)</f>
        <v>257.565</v>
      </c>
    </row>
    <row r="67" spans="1:9" x14ac:dyDescent="0.25">
      <c r="A67" s="74">
        <v>321</v>
      </c>
      <c r="B67" s="75"/>
      <c r="C67" s="76"/>
      <c r="D67" s="90" t="s">
        <v>69</v>
      </c>
      <c r="E67" s="8"/>
      <c r="F67" s="9">
        <v>150</v>
      </c>
      <c r="G67" s="9">
        <v>150</v>
      </c>
      <c r="H67" s="9">
        <v>152.25</v>
      </c>
      <c r="I67" s="9">
        <v>154.54</v>
      </c>
    </row>
    <row r="68" spans="1:9" x14ac:dyDescent="0.25">
      <c r="A68" s="77">
        <v>323</v>
      </c>
      <c r="B68" s="78"/>
      <c r="C68" s="79"/>
      <c r="D68" s="90" t="s">
        <v>90</v>
      </c>
      <c r="E68" s="8"/>
      <c r="F68" s="9"/>
      <c r="G68" s="9"/>
      <c r="H68" s="9"/>
      <c r="I68" s="9"/>
    </row>
    <row r="69" spans="1:9" ht="25.5" x14ac:dyDescent="0.25">
      <c r="A69" s="74">
        <v>329</v>
      </c>
      <c r="B69" s="75"/>
      <c r="C69" s="76"/>
      <c r="D69" s="90" t="s">
        <v>85</v>
      </c>
      <c r="E69" s="8"/>
      <c r="F69" s="9">
        <v>100</v>
      </c>
      <c r="G69" s="9">
        <v>100</v>
      </c>
      <c r="H69" s="9">
        <v>101.5</v>
      </c>
      <c r="I69" s="9">
        <v>103.02500000000001</v>
      </c>
    </row>
    <row r="70" spans="1:9" ht="25.5" x14ac:dyDescent="0.25">
      <c r="A70" s="91">
        <v>4</v>
      </c>
      <c r="B70" s="94"/>
      <c r="C70" s="85"/>
      <c r="D70" s="93" t="s">
        <v>12</v>
      </c>
      <c r="E70" s="84">
        <v>598</v>
      </c>
      <c r="F70" s="9"/>
      <c r="G70" s="9"/>
      <c r="H70" s="9"/>
      <c r="I70" s="9"/>
    </row>
    <row r="71" spans="1:9" ht="38.25" x14ac:dyDescent="0.25">
      <c r="A71" s="91">
        <v>42</v>
      </c>
      <c r="B71" s="94"/>
      <c r="C71" s="85"/>
      <c r="D71" s="93" t="s">
        <v>24</v>
      </c>
      <c r="E71" s="63">
        <v>598</v>
      </c>
      <c r="F71" s="9"/>
      <c r="G71" s="9"/>
      <c r="H71" s="9"/>
      <c r="I71" s="9"/>
    </row>
    <row r="72" spans="1:9" ht="25.5" x14ac:dyDescent="0.25">
      <c r="A72" s="74">
        <v>424</v>
      </c>
      <c r="B72" s="75"/>
      <c r="C72" s="76"/>
      <c r="D72" s="90" t="s">
        <v>88</v>
      </c>
      <c r="E72" s="8">
        <v>597.26</v>
      </c>
      <c r="F72" s="9"/>
      <c r="G72" s="9"/>
      <c r="H72" s="9"/>
      <c r="I72" s="9"/>
    </row>
    <row r="73" spans="1:9" x14ac:dyDescent="0.25">
      <c r="A73" s="91">
        <v>41</v>
      </c>
      <c r="B73" s="75"/>
      <c r="C73" s="76"/>
      <c r="D73" s="93" t="s">
        <v>47</v>
      </c>
      <c r="E73" s="63"/>
      <c r="F73" s="65">
        <v>1450</v>
      </c>
      <c r="G73" s="65">
        <v>1500</v>
      </c>
      <c r="H73" s="65">
        <v>1523</v>
      </c>
      <c r="I73" s="65">
        <v>1545</v>
      </c>
    </row>
    <row r="74" spans="1:9" x14ac:dyDescent="0.25">
      <c r="A74" s="91">
        <v>3</v>
      </c>
      <c r="B74" s="94"/>
      <c r="C74" s="85"/>
      <c r="D74" s="93" t="s">
        <v>68</v>
      </c>
      <c r="E74" s="63"/>
      <c r="F74" s="65">
        <v>1450</v>
      </c>
      <c r="G74" s="65">
        <v>1500</v>
      </c>
      <c r="H74" s="65">
        <v>1523</v>
      </c>
      <c r="I74" s="65">
        <v>1545</v>
      </c>
    </row>
    <row r="75" spans="1:9" x14ac:dyDescent="0.25">
      <c r="A75" s="91">
        <v>32</v>
      </c>
      <c r="B75" s="94"/>
      <c r="C75" s="85"/>
      <c r="D75" s="93" t="s">
        <v>17</v>
      </c>
      <c r="E75" s="63"/>
      <c r="F75" s="65">
        <f>SUM(F76+F77)</f>
        <v>1450</v>
      </c>
      <c r="G75" s="65">
        <v>1500</v>
      </c>
      <c r="H75" s="65">
        <f>SUM(H76+H77)</f>
        <v>1522.5</v>
      </c>
      <c r="I75" s="65">
        <f>SUM(I76+I77)</f>
        <v>1545.34</v>
      </c>
    </row>
    <row r="76" spans="1:9" x14ac:dyDescent="0.25">
      <c r="A76" s="74">
        <v>321</v>
      </c>
      <c r="B76" s="75"/>
      <c r="C76" s="76"/>
      <c r="D76" s="90" t="s">
        <v>69</v>
      </c>
      <c r="E76" s="8"/>
      <c r="F76" s="9">
        <v>1200</v>
      </c>
      <c r="G76" s="9">
        <v>1250</v>
      </c>
      <c r="H76" s="9">
        <v>1268.75</v>
      </c>
      <c r="I76" s="9">
        <v>1287.78</v>
      </c>
    </row>
    <row r="77" spans="1:9" x14ac:dyDescent="0.25">
      <c r="A77" s="74">
        <v>323</v>
      </c>
      <c r="B77" s="75"/>
      <c r="C77" s="76"/>
      <c r="D77" s="90" t="s">
        <v>71</v>
      </c>
      <c r="E77" s="8"/>
      <c r="F77" s="9">
        <v>250</v>
      </c>
      <c r="G77" s="9">
        <v>250</v>
      </c>
      <c r="H77" s="9">
        <v>253.75</v>
      </c>
      <c r="I77" s="9">
        <v>257.56</v>
      </c>
    </row>
    <row r="78" spans="1:9" x14ac:dyDescent="0.25">
      <c r="A78" s="91">
        <v>42</v>
      </c>
      <c r="B78" s="75"/>
      <c r="C78" s="76"/>
      <c r="D78" s="92" t="s">
        <v>55</v>
      </c>
      <c r="E78" s="84">
        <v>154.75</v>
      </c>
      <c r="F78" s="64">
        <f>SUM(F79+F85)</f>
        <v>7786.71</v>
      </c>
      <c r="G78" s="65">
        <f>SUM(G79+G85)</f>
        <v>7786.71</v>
      </c>
      <c r="H78" s="65">
        <f>SUM(H79+H85)</f>
        <v>8005.88</v>
      </c>
      <c r="I78" s="65">
        <f>SUM(I79+I85)</f>
        <v>8126.0099999999993</v>
      </c>
    </row>
    <row r="79" spans="1:9" x14ac:dyDescent="0.25">
      <c r="A79" s="91">
        <v>3</v>
      </c>
      <c r="B79" s="75"/>
      <c r="C79" s="76"/>
      <c r="D79" s="92" t="s">
        <v>68</v>
      </c>
      <c r="E79" s="84">
        <v>154.75</v>
      </c>
      <c r="F79" s="65">
        <f>SUM(F80+F82)</f>
        <v>6786.71</v>
      </c>
      <c r="G79" s="65">
        <f>SUM(G80+G82)</f>
        <v>6786.71</v>
      </c>
      <c r="H79" s="65">
        <f>SUM(H80+H82)</f>
        <v>6888.88</v>
      </c>
      <c r="I79" s="65">
        <f>SUM(I80+I82)</f>
        <v>6993.0099999999993</v>
      </c>
    </row>
    <row r="80" spans="1:9" x14ac:dyDescent="0.25">
      <c r="A80" s="91">
        <v>31</v>
      </c>
      <c r="B80" s="94"/>
      <c r="C80" s="85"/>
      <c r="D80" s="92" t="s">
        <v>11</v>
      </c>
      <c r="E80" s="84"/>
      <c r="F80" s="64">
        <v>36.71</v>
      </c>
      <c r="G80" s="65">
        <v>36.71</v>
      </c>
      <c r="H80" s="65">
        <v>37.630000000000003</v>
      </c>
      <c r="I80" s="65">
        <v>39</v>
      </c>
    </row>
    <row r="81" spans="1:9" x14ac:dyDescent="0.25">
      <c r="A81" s="80">
        <v>311</v>
      </c>
      <c r="B81" s="81"/>
      <c r="C81" s="82"/>
      <c r="D81" s="90" t="s">
        <v>78</v>
      </c>
      <c r="E81" s="84"/>
      <c r="F81" s="9">
        <v>36.71</v>
      </c>
      <c r="G81" s="9">
        <v>36.71</v>
      </c>
      <c r="H81" s="9">
        <v>37.26</v>
      </c>
      <c r="I81" s="9">
        <v>37.82</v>
      </c>
    </row>
    <row r="82" spans="1:9" x14ac:dyDescent="0.25">
      <c r="A82" s="72">
        <v>32</v>
      </c>
      <c r="B82" s="75"/>
      <c r="C82" s="76"/>
      <c r="D82" s="92" t="s">
        <v>17</v>
      </c>
      <c r="E82" s="84">
        <v>154.75</v>
      </c>
      <c r="F82" s="65">
        <f>SUM(F83+F84)</f>
        <v>6750</v>
      </c>
      <c r="G82" s="65">
        <f>SUM(G83+G84)</f>
        <v>6750</v>
      </c>
      <c r="H82" s="65">
        <f>SUM(H83+H84)</f>
        <v>6851.25</v>
      </c>
      <c r="I82" s="65">
        <f>SUM(I83+I84)</f>
        <v>6954.0099999999993</v>
      </c>
    </row>
    <row r="83" spans="1:9" x14ac:dyDescent="0.25">
      <c r="A83" s="66">
        <v>323</v>
      </c>
      <c r="B83" s="75"/>
      <c r="C83" s="76"/>
      <c r="D83" s="90" t="s">
        <v>71</v>
      </c>
      <c r="E83" s="8"/>
      <c r="F83" s="9">
        <v>700</v>
      </c>
      <c r="G83" s="9">
        <v>700</v>
      </c>
      <c r="H83" s="9">
        <v>710.5</v>
      </c>
      <c r="I83" s="9">
        <v>721.15</v>
      </c>
    </row>
    <row r="84" spans="1:9" ht="25.5" x14ac:dyDescent="0.25">
      <c r="A84" s="66">
        <v>329</v>
      </c>
      <c r="B84" s="75"/>
      <c r="C84" s="76"/>
      <c r="D84" s="90" t="s">
        <v>85</v>
      </c>
      <c r="E84" s="8">
        <v>154.75</v>
      </c>
      <c r="F84" s="9">
        <v>6050</v>
      </c>
      <c r="G84" s="9">
        <v>6050</v>
      </c>
      <c r="H84" s="9">
        <v>6140.75</v>
      </c>
      <c r="I84" s="9">
        <v>6232.86</v>
      </c>
    </row>
    <row r="85" spans="1:9" ht="25.5" x14ac:dyDescent="0.25">
      <c r="A85" s="91">
        <v>4</v>
      </c>
      <c r="B85" s="75"/>
      <c r="C85" s="76"/>
      <c r="D85" s="92" t="s">
        <v>89</v>
      </c>
      <c r="E85" s="63"/>
      <c r="F85" s="65">
        <v>1000</v>
      </c>
      <c r="G85" s="65">
        <v>1000</v>
      </c>
      <c r="H85" s="65">
        <v>1117</v>
      </c>
      <c r="I85" s="65">
        <v>1133</v>
      </c>
    </row>
    <row r="86" spans="1:9" ht="38.25" x14ac:dyDescent="0.25">
      <c r="A86" s="91">
        <v>42</v>
      </c>
      <c r="B86" s="75"/>
      <c r="C86" s="76"/>
      <c r="D86" s="92" t="s">
        <v>24</v>
      </c>
      <c r="E86" s="63"/>
      <c r="F86" s="65">
        <f>SUM(F87+F88)</f>
        <v>1000</v>
      </c>
      <c r="G86" s="65">
        <v>1000</v>
      </c>
      <c r="H86" s="65">
        <f>SUM(H87+H88)</f>
        <v>1116.5</v>
      </c>
      <c r="I86" s="65">
        <f>SUM(I87+I88)</f>
        <v>1133.25</v>
      </c>
    </row>
    <row r="87" spans="1:9" x14ac:dyDescent="0.25">
      <c r="A87" s="66">
        <v>422</v>
      </c>
      <c r="B87" s="75"/>
      <c r="C87" s="76"/>
      <c r="D87" s="90" t="s">
        <v>74</v>
      </c>
      <c r="E87" s="8"/>
      <c r="F87" s="9">
        <v>1000</v>
      </c>
      <c r="G87" s="9">
        <v>1000</v>
      </c>
      <c r="H87" s="9">
        <v>1015</v>
      </c>
      <c r="I87" s="9">
        <v>1030.23</v>
      </c>
    </row>
    <row r="88" spans="1:9" ht="25.5" x14ac:dyDescent="0.25">
      <c r="A88" s="66">
        <v>424</v>
      </c>
      <c r="B88" s="75"/>
      <c r="C88" s="76"/>
      <c r="D88" s="90" t="s">
        <v>88</v>
      </c>
      <c r="E88" s="8"/>
      <c r="F88" s="9"/>
      <c r="G88" s="9">
        <v>100</v>
      </c>
      <c r="H88" s="9">
        <v>101.5</v>
      </c>
      <c r="I88" s="9">
        <v>103.02</v>
      </c>
    </row>
    <row r="89" spans="1:9" x14ac:dyDescent="0.25">
      <c r="A89" s="91">
        <v>61</v>
      </c>
      <c r="B89" s="75"/>
      <c r="C89" s="76"/>
      <c r="D89" s="92" t="s">
        <v>57</v>
      </c>
      <c r="E89" s="63"/>
      <c r="F89" s="64">
        <v>400</v>
      </c>
      <c r="G89" s="65">
        <v>400</v>
      </c>
      <c r="H89" s="65">
        <v>406</v>
      </c>
      <c r="I89" s="65">
        <v>412.09</v>
      </c>
    </row>
    <row r="90" spans="1:9" x14ac:dyDescent="0.25">
      <c r="A90" s="91">
        <v>3</v>
      </c>
      <c r="B90" s="75"/>
      <c r="C90" s="76"/>
      <c r="D90" s="92" t="s">
        <v>68</v>
      </c>
      <c r="E90" s="63"/>
      <c r="F90" s="65">
        <v>400</v>
      </c>
      <c r="G90" s="65">
        <v>400</v>
      </c>
      <c r="H90" s="65">
        <v>406</v>
      </c>
      <c r="I90" s="65">
        <v>412.09</v>
      </c>
    </row>
    <row r="91" spans="1:9" x14ac:dyDescent="0.25">
      <c r="A91" s="91">
        <v>31</v>
      </c>
      <c r="B91" s="75"/>
      <c r="C91" s="76"/>
      <c r="D91" s="92" t="s">
        <v>11</v>
      </c>
      <c r="E91" s="63"/>
      <c r="F91" s="9"/>
      <c r="G91" s="9"/>
      <c r="H91" s="9"/>
      <c r="I91" s="9"/>
    </row>
    <row r="92" spans="1:9" x14ac:dyDescent="0.25">
      <c r="A92" s="91">
        <v>32</v>
      </c>
      <c r="B92" s="75"/>
      <c r="C92" s="76"/>
      <c r="D92" s="92" t="s">
        <v>17</v>
      </c>
      <c r="E92" s="63"/>
      <c r="F92" s="65">
        <v>400</v>
      </c>
      <c r="G92" s="65">
        <v>400</v>
      </c>
      <c r="H92" s="65">
        <v>406</v>
      </c>
      <c r="I92" s="65">
        <v>412.09</v>
      </c>
    </row>
    <row r="93" spans="1:9" ht="25.5" x14ac:dyDescent="0.25">
      <c r="A93" s="74">
        <v>329</v>
      </c>
      <c r="B93" s="75"/>
      <c r="C93" s="76"/>
      <c r="D93" s="95" t="s">
        <v>85</v>
      </c>
      <c r="E93" s="8"/>
      <c r="F93" s="9">
        <v>400</v>
      </c>
      <c r="G93" s="9">
        <v>400</v>
      </c>
      <c r="H93" s="9">
        <v>406</v>
      </c>
      <c r="I93" s="9">
        <v>412.09</v>
      </c>
    </row>
    <row r="94" spans="1:9" ht="25.5" x14ac:dyDescent="0.25">
      <c r="A94" s="91">
        <v>71</v>
      </c>
      <c r="B94" s="75"/>
      <c r="C94" s="76"/>
      <c r="D94" s="92" t="s">
        <v>8</v>
      </c>
      <c r="E94" s="84"/>
      <c r="F94" s="64">
        <f>SUM(F95+F100)</f>
        <v>1300</v>
      </c>
      <c r="G94" s="65">
        <v>1300</v>
      </c>
      <c r="H94" s="65">
        <f>SUM(H95+H100)</f>
        <v>1324.5</v>
      </c>
      <c r="I94" s="65">
        <f>SUM(I95+I100)</f>
        <v>1339.3</v>
      </c>
    </row>
    <row r="95" spans="1:9" x14ac:dyDescent="0.25">
      <c r="A95" s="91">
        <v>3</v>
      </c>
      <c r="B95" s="94"/>
      <c r="C95" s="85"/>
      <c r="D95" s="92" t="s">
        <v>68</v>
      </c>
      <c r="E95" s="84"/>
      <c r="F95" s="65">
        <v>1000</v>
      </c>
      <c r="G95" s="65">
        <v>1000</v>
      </c>
      <c r="H95" s="65">
        <v>1020</v>
      </c>
      <c r="I95" s="65">
        <v>1030.23</v>
      </c>
    </row>
    <row r="96" spans="1:9" x14ac:dyDescent="0.25">
      <c r="A96" s="91">
        <v>31</v>
      </c>
      <c r="B96" s="94"/>
      <c r="C96" s="85"/>
      <c r="D96" s="92" t="s">
        <v>11</v>
      </c>
      <c r="E96" s="8"/>
      <c r="F96" s="65"/>
      <c r="G96" s="9"/>
      <c r="H96" s="9"/>
      <c r="I96" s="9"/>
    </row>
    <row r="97" spans="1:9" x14ac:dyDescent="0.25">
      <c r="A97" s="91">
        <v>32</v>
      </c>
      <c r="B97" s="94"/>
      <c r="C97" s="85"/>
      <c r="D97" s="92" t="s">
        <v>17</v>
      </c>
      <c r="E97" s="8"/>
      <c r="F97" s="65"/>
      <c r="G97" s="9"/>
      <c r="H97" s="9"/>
      <c r="I97" s="9"/>
    </row>
    <row r="98" spans="1:9" x14ac:dyDescent="0.25">
      <c r="A98" s="91">
        <v>34</v>
      </c>
      <c r="B98" s="94"/>
      <c r="C98" s="85"/>
      <c r="D98" s="92" t="s">
        <v>60</v>
      </c>
      <c r="E98" s="84"/>
      <c r="F98" s="65">
        <v>1000</v>
      </c>
      <c r="G98" s="65">
        <v>1000</v>
      </c>
      <c r="H98" s="65">
        <v>1015</v>
      </c>
      <c r="I98" s="65">
        <v>1030.23</v>
      </c>
    </row>
    <row r="99" spans="1:9" x14ac:dyDescent="0.25">
      <c r="A99" s="66">
        <v>343</v>
      </c>
      <c r="B99" s="75"/>
      <c r="C99" s="76"/>
      <c r="D99" s="90" t="s">
        <v>73</v>
      </c>
      <c r="E99" s="8"/>
      <c r="F99" s="9">
        <v>1000</v>
      </c>
      <c r="G99" s="9">
        <v>1000</v>
      </c>
      <c r="H99" s="9">
        <v>1015</v>
      </c>
      <c r="I99" s="9">
        <v>1030.23</v>
      </c>
    </row>
    <row r="100" spans="1:9" ht="25.5" x14ac:dyDescent="0.25">
      <c r="A100" s="91">
        <v>4</v>
      </c>
      <c r="B100" s="75"/>
      <c r="C100" s="76"/>
      <c r="D100" s="92" t="s">
        <v>89</v>
      </c>
      <c r="E100" s="8"/>
      <c r="F100" s="65">
        <v>300</v>
      </c>
      <c r="G100" s="65">
        <v>300</v>
      </c>
      <c r="H100" s="65">
        <v>304.5</v>
      </c>
      <c r="I100" s="65">
        <v>309.07</v>
      </c>
    </row>
    <row r="101" spans="1:9" ht="38.25" x14ac:dyDescent="0.25">
      <c r="A101" s="91">
        <v>42</v>
      </c>
      <c r="B101" s="75"/>
      <c r="C101" s="76"/>
      <c r="D101" s="92" t="s">
        <v>24</v>
      </c>
      <c r="E101" s="8"/>
      <c r="F101" s="65">
        <v>300</v>
      </c>
      <c r="G101" s="65">
        <v>300</v>
      </c>
      <c r="H101" s="65">
        <v>304.5</v>
      </c>
      <c r="I101" s="65">
        <v>309.07</v>
      </c>
    </row>
    <row r="102" spans="1:9" x14ac:dyDescent="0.25">
      <c r="A102" s="80">
        <v>422</v>
      </c>
      <c r="B102" s="81"/>
      <c r="C102" s="82"/>
      <c r="D102" s="90" t="s">
        <v>74</v>
      </c>
      <c r="E102" s="8"/>
      <c r="F102" s="9">
        <v>300</v>
      </c>
      <c r="G102" s="9">
        <v>300</v>
      </c>
      <c r="H102" s="9">
        <v>304.5</v>
      </c>
      <c r="I102" s="9">
        <v>309.07</v>
      </c>
    </row>
    <row r="103" spans="1:9" ht="25.5" x14ac:dyDescent="0.25">
      <c r="A103" s="66">
        <v>424</v>
      </c>
      <c r="B103" s="75"/>
      <c r="C103" s="76"/>
      <c r="D103" s="90" t="s">
        <v>88</v>
      </c>
      <c r="E103" s="8"/>
      <c r="F103" s="9"/>
      <c r="G103" s="9"/>
      <c r="H103" s="9"/>
      <c r="I103" s="9"/>
    </row>
    <row r="104" spans="1:9" ht="25.5" x14ac:dyDescent="0.25">
      <c r="A104" s="137" t="s">
        <v>101</v>
      </c>
      <c r="B104" s="138"/>
      <c r="C104" s="139"/>
      <c r="D104" s="73" t="s">
        <v>102</v>
      </c>
      <c r="E104" s="63">
        <v>1843.39</v>
      </c>
      <c r="F104" s="64">
        <v>848.11</v>
      </c>
      <c r="G104" s="65"/>
      <c r="H104" s="9"/>
      <c r="I104" s="9"/>
    </row>
    <row r="105" spans="1:9" ht="25.5" x14ac:dyDescent="0.25">
      <c r="A105" s="137">
        <v>37</v>
      </c>
      <c r="B105" s="138"/>
      <c r="C105" s="139"/>
      <c r="D105" s="73" t="s">
        <v>89</v>
      </c>
      <c r="E105" s="63">
        <v>1843.39</v>
      </c>
      <c r="F105" s="64">
        <v>848.11</v>
      </c>
      <c r="G105" s="65"/>
      <c r="H105" s="9"/>
      <c r="I105" s="9"/>
    </row>
    <row r="106" spans="1:9" x14ac:dyDescent="0.25">
      <c r="A106" s="131">
        <v>372</v>
      </c>
      <c r="B106" s="132"/>
      <c r="C106" s="133"/>
      <c r="D106" s="99"/>
      <c r="E106" s="8">
        <v>1843.39</v>
      </c>
      <c r="F106" s="9">
        <v>848.11</v>
      </c>
      <c r="G106" s="64"/>
      <c r="H106" s="9"/>
      <c r="I106" s="10"/>
    </row>
    <row r="107" spans="1:9" x14ac:dyDescent="0.25">
      <c r="A107" s="100" t="s">
        <v>103</v>
      </c>
      <c r="B107" s="101"/>
      <c r="C107" s="102"/>
      <c r="D107" s="102" t="s">
        <v>104</v>
      </c>
      <c r="E107" s="63">
        <v>1849.64</v>
      </c>
      <c r="F107" s="64">
        <v>1810.4</v>
      </c>
      <c r="G107" s="64"/>
      <c r="H107" s="9"/>
      <c r="I107" s="10"/>
    </row>
    <row r="108" spans="1:9" x14ac:dyDescent="0.25">
      <c r="A108" s="100">
        <v>32</v>
      </c>
      <c r="B108" s="101"/>
      <c r="C108" s="102"/>
      <c r="D108" s="102" t="s">
        <v>17</v>
      </c>
      <c r="E108" s="63">
        <v>1849.64</v>
      </c>
      <c r="F108" s="64">
        <v>1810.4</v>
      </c>
      <c r="G108" s="64"/>
      <c r="H108" s="9"/>
      <c r="I108" s="10"/>
    </row>
    <row r="109" spans="1:9" ht="25.5" x14ac:dyDescent="0.25">
      <c r="A109" s="97">
        <v>329</v>
      </c>
      <c r="B109" s="98"/>
      <c r="C109" s="99"/>
      <c r="D109" s="99" t="s">
        <v>85</v>
      </c>
      <c r="E109" s="8">
        <v>1849.64</v>
      </c>
      <c r="F109" s="9">
        <v>1810.4</v>
      </c>
      <c r="G109" s="64"/>
      <c r="H109" s="9"/>
      <c r="I109" s="10"/>
    </row>
    <row r="110" spans="1:9" x14ac:dyDescent="0.25">
      <c r="A110" s="100" t="s">
        <v>105</v>
      </c>
      <c r="B110" s="101"/>
      <c r="C110" s="102"/>
      <c r="D110" s="102" t="s">
        <v>106</v>
      </c>
      <c r="E110" s="63">
        <v>729.79</v>
      </c>
      <c r="F110" s="64">
        <v>730.02</v>
      </c>
      <c r="G110" s="64"/>
      <c r="H110" s="9"/>
      <c r="I110" s="10"/>
    </row>
    <row r="111" spans="1:9" x14ac:dyDescent="0.25">
      <c r="A111" s="100">
        <v>32</v>
      </c>
      <c r="B111" s="101"/>
      <c r="C111" s="102"/>
      <c r="D111" s="102" t="s">
        <v>17</v>
      </c>
      <c r="E111" s="63">
        <v>729.96</v>
      </c>
      <c r="F111" s="64">
        <v>730.02</v>
      </c>
      <c r="G111" s="64"/>
      <c r="H111" s="9"/>
      <c r="I111" s="10"/>
    </row>
    <row r="112" spans="1:9" x14ac:dyDescent="0.25">
      <c r="A112" s="97">
        <v>323</v>
      </c>
      <c r="B112" s="98"/>
      <c r="C112" s="99"/>
      <c r="D112" s="99" t="s">
        <v>71</v>
      </c>
      <c r="E112" s="8">
        <v>729.96</v>
      </c>
      <c r="F112" s="9">
        <v>730.02</v>
      </c>
      <c r="G112" s="64"/>
      <c r="H112" s="9"/>
      <c r="I112" s="10"/>
    </row>
    <row r="113" spans="1:9" ht="25.5" x14ac:dyDescent="0.25">
      <c r="A113" s="100" t="s">
        <v>107</v>
      </c>
      <c r="B113" s="101"/>
      <c r="C113" s="102"/>
      <c r="D113" s="102" t="s">
        <v>108</v>
      </c>
      <c r="E113" s="63">
        <v>227.46</v>
      </c>
      <c r="F113" s="64">
        <v>229.5</v>
      </c>
      <c r="G113" s="64"/>
      <c r="H113" s="9"/>
      <c r="I113" s="10"/>
    </row>
    <row r="114" spans="1:9" x14ac:dyDescent="0.25">
      <c r="A114" s="100">
        <v>38</v>
      </c>
      <c r="B114" s="101"/>
      <c r="C114" s="102"/>
      <c r="D114" s="102"/>
      <c r="E114" s="63">
        <v>227.46</v>
      </c>
      <c r="F114" s="64">
        <v>229.5</v>
      </c>
      <c r="G114" s="64"/>
      <c r="H114" s="9"/>
      <c r="I114" s="10"/>
    </row>
    <row r="115" spans="1:9" x14ac:dyDescent="0.25">
      <c r="A115" s="97">
        <v>381</v>
      </c>
      <c r="B115" s="98"/>
      <c r="C115" s="99"/>
      <c r="D115" s="99"/>
      <c r="E115" s="8">
        <v>227.46</v>
      </c>
      <c r="F115" s="9">
        <v>229.5</v>
      </c>
      <c r="G115" s="64"/>
      <c r="H115" s="9"/>
      <c r="I115" s="10"/>
    </row>
    <row r="116" spans="1:9" ht="25.5" x14ac:dyDescent="0.25">
      <c r="A116" s="137" t="s">
        <v>58</v>
      </c>
      <c r="B116" s="138"/>
      <c r="C116" s="139"/>
      <c r="D116" s="73" t="s">
        <v>59</v>
      </c>
      <c r="E116" s="84">
        <v>1613.66</v>
      </c>
      <c r="F116" s="64">
        <v>4199.2700000000004</v>
      </c>
      <c r="G116" s="65">
        <v>5217.51</v>
      </c>
      <c r="H116" s="65">
        <v>5295.77</v>
      </c>
      <c r="I116" s="65">
        <v>5375.21</v>
      </c>
    </row>
    <row r="117" spans="1:9" x14ac:dyDescent="0.25">
      <c r="A117" s="137">
        <v>3</v>
      </c>
      <c r="B117" s="138"/>
      <c r="C117" s="139"/>
      <c r="D117" s="73" t="s">
        <v>68</v>
      </c>
      <c r="E117" s="84">
        <v>1613.66</v>
      </c>
      <c r="F117" s="64">
        <f>SUM(F118+F120)</f>
        <v>4199.2699999999995</v>
      </c>
      <c r="G117" s="65">
        <v>5217.51</v>
      </c>
      <c r="H117" s="65">
        <v>5295.77</v>
      </c>
      <c r="I117" s="65">
        <v>5375.21</v>
      </c>
    </row>
    <row r="118" spans="1:9" x14ac:dyDescent="0.25">
      <c r="A118" s="134">
        <v>31</v>
      </c>
      <c r="B118" s="135"/>
      <c r="C118" s="136"/>
      <c r="D118" s="85" t="s">
        <v>11</v>
      </c>
      <c r="E118" s="84"/>
      <c r="F118" s="65"/>
      <c r="G118" s="65"/>
      <c r="H118" s="9"/>
      <c r="I118" s="10"/>
    </row>
    <row r="119" spans="1:9" x14ac:dyDescent="0.25">
      <c r="A119" s="131">
        <v>311</v>
      </c>
      <c r="B119" s="132"/>
      <c r="C119" s="133"/>
      <c r="D119" s="82" t="s">
        <v>78</v>
      </c>
      <c r="E119" s="84"/>
      <c r="F119" s="9"/>
      <c r="G119" s="9"/>
      <c r="H119" s="9"/>
      <c r="I119" s="10"/>
    </row>
    <row r="120" spans="1:9" x14ac:dyDescent="0.25">
      <c r="A120" s="134">
        <v>32</v>
      </c>
      <c r="B120" s="135"/>
      <c r="C120" s="136"/>
      <c r="D120" s="85" t="s">
        <v>17</v>
      </c>
      <c r="E120" s="84">
        <f>SUM(E121+E122)</f>
        <v>1613.6599999999999</v>
      </c>
      <c r="F120" s="65">
        <f>SUM(F121+F122)</f>
        <v>4199.2699999999995</v>
      </c>
      <c r="G120" s="65">
        <f>SUM(G121+G122)</f>
        <v>5217.51</v>
      </c>
      <c r="H120" s="65">
        <f>SUM(H121+H122)</f>
        <v>5295.77</v>
      </c>
      <c r="I120" s="96">
        <f>SUM(I121+I122)</f>
        <v>5375.21</v>
      </c>
    </row>
    <row r="121" spans="1:9" x14ac:dyDescent="0.25">
      <c r="A121" s="66">
        <v>321</v>
      </c>
      <c r="B121" s="94"/>
      <c r="C121" s="85"/>
      <c r="D121" s="68" t="s">
        <v>69</v>
      </c>
      <c r="E121" s="8">
        <v>1111.52</v>
      </c>
      <c r="F121" s="9">
        <v>1121.05</v>
      </c>
      <c r="G121" s="9"/>
      <c r="H121" s="9"/>
      <c r="I121" s="10"/>
    </row>
    <row r="122" spans="1:9" ht="25.5" x14ac:dyDescent="0.25">
      <c r="A122" s="131">
        <v>329</v>
      </c>
      <c r="B122" s="132"/>
      <c r="C122" s="133"/>
      <c r="D122" s="68" t="s">
        <v>85</v>
      </c>
      <c r="E122" s="8">
        <v>502.14</v>
      </c>
      <c r="F122" s="9">
        <v>3078.22</v>
      </c>
      <c r="G122" s="9">
        <v>5217.51</v>
      </c>
      <c r="H122" s="9">
        <v>5295.77</v>
      </c>
      <c r="I122" s="10">
        <v>5375.21</v>
      </c>
    </row>
    <row r="123" spans="1:9" x14ac:dyDescent="0.25">
      <c r="A123" s="137"/>
      <c r="B123" s="138"/>
      <c r="C123" s="139"/>
      <c r="D123" s="85" t="s">
        <v>63</v>
      </c>
      <c r="E123" s="84">
        <f>SUM(E7+E23+E28+E41+E47+E104+E107+E110+E113+E116)</f>
        <v>1426542.0499999996</v>
      </c>
      <c r="F123" s="64">
        <f>SUM(F7+F23+F28+F41+F47+F104+F107+F110+F113+F116)</f>
        <v>1973216.32</v>
      </c>
      <c r="G123" s="64">
        <f>SUM(G7+G28+G47+G116)</f>
        <v>2028256.05</v>
      </c>
      <c r="H123" s="64">
        <f>SUM(H7+H28+H47+H116)</f>
        <v>2056852.31</v>
      </c>
      <c r="I123" s="86">
        <f>SUM(I7+I28+I47+I116)</f>
        <v>2085877.54</v>
      </c>
    </row>
  </sheetData>
  <mergeCells count="28">
    <mergeCell ref="A1:I1"/>
    <mergeCell ref="A3:I3"/>
    <mergeCell ref="A5:C5"/>
    <mergeCell ref="A8:C8"/>
    <mergeCell ref="A9:C9"/>
    <mergeCell ref="A11:C11"/>
    <mergeCell ref="A10:C10"/>
    <mergeCell ref="A6:C6"/>
    <mergeCell ref="A7:C7"/>
    <mergeCell ref="A28:C28"/>
    <mergeCell ref="A29:C29"/>
    <mergeCell ref="A30:C30"/>
    <mergeCell ref="A31:C31"/>
    <mergeCell ref="A35:C35"/>
    <mergeCell ref="A37:C37"/>
    <mergeCell ref="A47:C47"/>
    <mergeCell ref="A57:C57"/>
    <mergeCell ref="A58:C58"/>
    <mergeCell ref="A104:C104"/>
    <mergeCell ref="A105:C105"/>
    <mergeCell ref="A119:C119"/>
    <mergeCell ref="A120:C120"/>
    <mergeCell ref="A122:C122"/>
    <mergeCell ref="A123:C123"/>
    <mergeCell ref="A106:C106"/>
    <mergeCell ref="A116:C116"/>
    <mergeCell ref="A117:C117"/>
    <mergeCell ref="A118:C118"/>
  </mergeCells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SAŽETAK</vt:lpstr>
      <vt:lpstr> Račun prihoda i rashoda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2024-10-31T09:12:43Z</cp:lastPrinted>
  <dcterms:created xsi:type="dcterms:W3CDTF">2022-08-12T12:51:27Z</dcterms:created>
  <dcterms:modified xsi:type="dcterms:W3CDTF">2024-10-31T12:20:08Z</dcterms:modified>
</cp:coreProperties>
</file>